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225" windowWidth="14805" windowHeight="7890" activeTab="1"/>
  </bookViews>
  <sheets>
    <sheet name="项目类型" sheetId="3" r:id="rId1"/>
    <sheet name="学科" sheetId="5" r:id="rId2"/>
    <sheet name="四川学科" sheetId="6" r:id="rId3"/>
    <sheet name="四川机构" sheetId="7" r:id="rId4"/>
  </sheets>
  <definedNames>
    <definedName name="_xlnm._FilterDatabase" localSheetId="1" hidden="1">学科!$D$1:$D$37</definedName>
  </definedNames>
  <calcPr calcId="144525"/>
</workbook>
</file>

<file path=xl/calcChain.xml><?xml version="1.0" encoding="utf-8"?>
<calcChain xmlns="http://schemas.openxmlformats.org/spreadsheetml/2006/main">
  <c r="DU8" i="7" l="1"/>
  <c r="DU7" i="7"/>
  <c r="DU6" i="7"/>
  <c r="DU5" i="7"/>
  <c r="DU4" i="7"/>
  <c r="DU3" i="7"/>
  <c r="DU2" i="7"/>
  <c r="DP8" i="7"/>
  <c r="DP7" i="7"/>
  <c r="DP6" i="7"/>
  <c r="DP5" i="7"/>
  <c r="DP4" i="7"/>
  <c r="DP3" i="7"/>
  <c r="DP2" i="7"/>
  <c r="DK8" i="7"/>
  <c r="DK7" i="7"/>
  <c r="DK6" i="7"/>
  <c r="DK5" i="7"/>
  <c r="DK4" i="7"/>
  <c r="DK3" i="7"/>
  <c r="DK2" i="7"/>
  <c r="DF8" i="7"/>
  <c r="DF7" i="7"/>
  <c r="DF6" i="7"/>
  <c r="DF5" i="7"/>
  <c r="DF4" i="7"/>
  <c r="DF3" i="7"/>
  <c r="DF2" i="7"/>
  <c r="DA8" i="7"/>
  <c r="DA7" i="7"/>
  <c r="DA6" i="7"/>
  <c r="DA5" i="7"/>
  <c r="DA4" i="7"/>
  <c r="DA3" i="7"/>
  <c r="DA2" i="7"/>
  <c r="CV8" i="7"/>
  <c r="CV7" i="7"/>
  <c r="CV6" i="7"/>
  <c r="CV5" i="7"/>
  <c r="CV4" i="7"/>
  <c r="CV3" i="7"/>
  <c r="CV2" i="7"/>
  <c r="CQ8" i="7"/>
  <c r="CQ7" i="7"/>
  <c r="CQ6" i="7"/>
  <c r="CQ5" i="7"/>
  <c r="CQ4" i="7"/>
  <c r="CQ3" i="7"/>
  <c r="CQ2" i="7"/>
  <c r="CL8" i="7"/>
  <c r="CL7" i="7"/>
  <c r="CL6" i="7"/>
  <c r="CL5" i="7"/>
  <c r="CL4" i="7"/>
  <c r="CL3" i="7"/>
  <c r="CL2" i="7"/>
  <c r="CG8" i="7"/>
  <c r="CG7" i="7"/>
  <c r="CG6" i="7"/>
  <c r="CG5" i="7"/>
  <c r="CG4" i="7"/>
  <c r="CG3" i="7"/>
  <c r="CG2" i="7"/>
  <c r="CB8" i="7"/>
  <c r="CB7" i="7"/>
  <c r="CB6" i="7"/>
  <c r="CB5" i="7"/>
  <c r="CB4" i="7"/>
  <c r="CB3" i="7"/>
  <c r="CB2" i="7"/>
  <c r="BW8" i="7"/>
  <c r="BW7" i="7"/>
  <c r="BW6" i="7"/>
  <c r="BW5" i="7"/>
  <c r="BW4" i="7"/>
  <c r="BW3" i="7"/>
  <c r="BW2" i="7"/>
  <c r="BR8" i="7"/>
  <c r="BR7" i="7"/>
  <c r="BR6" i="7"/>
  <c r="BR5" i="7"/>
  <c r="BR4" i="7"/>
  <c r="BR3" i="7"/>
  <c r="BR2" i="7"/>
  <c r="BM8" i="7"/>
  <c r="BM7" i="7"/>
  <c r="BM6" i="7"/>
  <c r="BM5" i="7"/>
  <c r="BM4" i="7"/>
  <c r="BM3" i="7"/>
  <c r="BM2" i="7"/>
  <c r="BH8" i="7"/>
  <c r="BH7" i="7"/>
  <c r="BH6" i="7"/>
  <c r="BH5" i="7"/>
  <c r="BH4" i="7"/>
  <c r="BH3" i="7"/>
  <c r="BH2" i="7"/>
  <c r="BC8" i="7"/>
  <c r="BC7" i="7"/>
  <c r="BC6" i="7"/>
  <c r="BC5" i="7"/>
  <c r="BC4" i="7"/>
  <c r="BC3" i="7"/>
  <c r="BC2" i="7"/>
  <c r="AX8" i="7"/>
  <c r="AX7" i="7"/>
  <c r="AX6" i="7"/>
  <c r="AX5" i="7"/>
  <c r="AX4" i="7"/>
  <c r="AX3" i="7"/>
  <c r="AX2" i="7"/>
  <c r="AS8" i="7"/>
  <c r="AS7" i="7"/>
  <c r="AS6" i="7"/>
  <c r="AS5" i="7"/>
  <c r="AS4" i="7"/>
  <c r="AS3" i="7"/>
  <c r="AS2" i="7"/>
  <c r="AN8" i="7"/>
  <c r="AN7" i="7"/>
  <c r="AN6" i="7"/>
  <c r="AN5" i="7"/>
  <c r="AN4" i="7"/>
  <c r="AN3" i="7"/>
  <c r="AN2" i="7"/>
  <c r="AI8" i="7"/>
  <c r="AI7" i="7"/>
  <c r="AI6" i="7"/>
  <c r="AI5" i="7"/>
  <c r="AI4" i="7"/>
  <c r="AI3" i="7"/>
  <c r="AI2" i="7"/>
  <c r="AD8" i="7"/>
  <c r="AD7" i="7"/>
  <c r="AD6" i="7"/>
  <c r="AD5" i="7"/>
  <c r="AD4" i="7"/>
  <c r="AD3" i="7"/>
  <c r="AD2" i="7"/>
  <c r="Y8" i="7"/>
  <c r="Y7" i="7"/>
  <c r="Y6" i="7"/>
  <c r="Y5" i="7"/>
  <c r="Y4" i="7"/>
  <c r="Y3" i="7"/>
  <c r="Y2" i="7"/>
  <c r="T8" i="7"/>
  <c r="T7" i="7"/>
  <c r="T6" i="7"/>
  <c r="T5" i="7"/>
  <c r="T4" i="7"/>
  <c r="T3" i="7"/>
  <c r="T2" i="7"/>
  <c r="O8" i="7"/>
  <c r="O7" i="7"/>
  <c r="O6" i="7"/>
  <c r="O5" i="7"/>
  <c r="O4" i="7"/>
  <c r="O3" i="7"/>
  <c r="O2" i="7"/>
  <c r="J8" i="7"/>
  <c r="J7" i="7"/>
  <c r="J6" i="7"/>
  <c r="J5" i="7"/>
  <c r="J4" i="7"/>
  <c r="J3" i="7"/>
  <c r="J2" i="7"/>
  <c r="E3" i="7"/>
  <c r="E4" i="7"/>
  <c r="E5" i="7"/>
  <c r="E6" i="7"/>
  <c r="E7" i="7"/>
  <c r="E8" i="7"/>
  <c r="E2" i="7"/>
  <c r="ID2" i="3"/>
  <c r="ID8" i="3" l="1"/>
  <c r="ID7" i="3"/>
  <c r="ID6" i="3"/>
  <c r="ID5" i="3"/>
  <c r="ID4" i="3"/>
  <c r="ID3" i="3"/>
  <c r="HK3" i="3"/>
  <c r="HK4" i="3"/>
  <c r="HK5" i="3"/>
  <c r="HK6" i="3"/>
  <c r="HK7" i="3"/>
  <c r="HK8" i="3"/>
  <c r="HK9" i="3"/>
  <c r="HK10" i="3"/>
  <c r="HK11" i="3"/>
  <c r="HK12" i="3"/>
  <c r="HK13" i="3"/>
  <c r="HK14" i="3"/>
  <c r="HK15" i="3"/>
  <c r="HK16" i="3"/>
  <c r="HK17" i="3"/>
  <c r="HK18" i="3"/>
  <c r="HK19" i="3"/>
  <c r="HK20" i="3"/>
  <c r="HK21" i="3"/>
  <c r="HK22" i="3"/>
  <c r="HK23" i="3"/>
  <c r="HK24" i="3"/>
  <c r="HK25" i="3"/>
  <c r="HK26" i="3"/>
  <c r="HK27" i="3"/>
  <c r="HK28" i="3"/>
  <c r="HK29" i="3"/>
  <c r="HK30" i="3"/>
  <c r="HK31" i="3"/>
  <c r="HK2" i="3"/>
  <c r="GO3" i="3"/>
  <c r="GO4" i="3"/>
  <c r="GO5" i="3"/>
  <c r="GO6" i="3"/>
  <c r="GO7" i="3"/>
  <c r="GO8" i="3"/>
  <c r="GO9" i="3"/>
  <c r="GO10" i="3"/>
  <c r="GO11" i="3"/>
  <c r="GO12" i="3"/>
  <c r="GO13" i="3"/>
  <c r="GO14" i="3"/>
  <c r="GO15" i="3"/>
  <c r="GO16" i="3"/>
  <c r="GO17" i="3"/>
  <c r="GO18" i="3"/>
  <c r="GO19" i="3"/>
  <c r="GO20" i="3"/>
  <c r="GO21" i="3"/>
  <c r="GO22" i="3"/>
  <c r="GO23" i="3"/>
  <c r="GO24" i="3"/>
  <c r="GO25" i="3"/>
  <c r="GO26" i="3"/>
  <c r="GO27" i="3"/>
  <c r="GO28" i="3"/>
  <c r="GO29" i="3"/>
  <c r="GO30" i="3"/>
  <c r="GO31" i="3"/>
  <c r="GO32" i="3"/>
  <c r="GO33" i="3"/>
  <c r="GO34" i="3"/>
  <c r="GO35" i="3"/>
  <c r="GO36" i="3"/>
  <c r="GO2" i="3"/>
  <c r="FP3" i="3"/>
  <c r="FP2" i="3"/>
  <c r="FS3" i="3"/>
  <c r="FS4" i="3"/>
  <c r="FS5" i="3"/>
  <c r="FS6" i="3"/>
  <c r="FS7" i="3"/>
  <c r="FS8" i="3"/>
  <c r="FS9" i="3"/>
  <c r="FS10" i="3"/>
  <c r="FS11" i="3"/>
  <c r="FS12" i="3"/>
  <c r="FS13" i="3"/>
  <c r="FS14" i="3"/>
  <c r="FS15" i="3"/>
  <c r="FS16" i="3"/>
  <c r="FS17" i="3"/>
  <c r="FS18" i="3"/>
  <c r="FS19" i="3"/>
  <c r="FS20" i="3"/>
  <c r="FS21" i="3"/>
  <c r="FS22" i="3"/>
  <c r="FS23" i="3"/>
  <c r="FS24" i="3"/>
  <c r="FS25" i="3"/>
  <c r="FS26" i="3"/>
  <c r="FS27" i="3"/>
  <c r="FS28" i="3"/>
  <c r="FS29" i="3"/>
  <c r="FS30" i="3"/>
  <c r="FS31" i="3"/>
  <c r="FS32" i="3"/>
  <c r="FS33" i="3"/>
  <c r="FS34" i="3"/>
  <c r="FS35" i="3"/>
  <c r="FS36" i="3"/>
  <c r="FS2" i="3"/>
  <c r="FJ15" i="3"/>
  <c r="FJ14" i="3"/>
  <c r="FJ13" i="3"/>
  <c r="FJ12" i="3"/>
  <c r="FJ11" i="3"/>
  <c r="FJ10" i="3"/>
  <c r="FJ9" i="3"/>
  <c r="FJ8" i="3"/>
  <c r="FJ7" i="3"/>
  <c r="FJ6" i="3"/>
  <c r="FJ5" i="3"/>
  <c r="FJ4" i="3"/>
  <c r="FJ3" i="3"/>
  <c r="FJ2" i="3"/>
  <c r="EP3" i="3" l="1"/>
  <c r="EP4" i="3"/>
  <c r="EP5" i="3"/>
  <c r="EP6" i="3"/>
  <c r="EP7" i="3"/>
  <c r="EP8" i="3"/>
  <c r="EP9" i="3"/>
  <c r="EP10" i="3"/>
  <c r="EP11" i="3"/>
  <c r="EP12" i="3"/>
  <c r="EP13" i="3"/>
  <c r="EP14" i="3"/>
  <c r="EP15" i="3"/>
  <c r="EP16" i="3"/>
  <c r="EP17" i="3"/>
  <c r="EP18" i="3"/>
  <c r="EP19" i="3"/>
  <c r="EP20" i="3"/>
  <c r="EP21" i="3"/>
  <c r="EP22" i="3"/>
  <c r="EP23" i="3"/>
  <c r="EP24" i="3"/>
  <c r="EP25" i="3"/>
  <c r="EP26" i="3"/>
  <c r="EP27" i="3"/>
  <c r="EP28" i="3"/>
  <c r="EP29" i="3"/>
  <c r="EP30" i="3"/>
  <c r="EP31" i="3"/>
  <c r="EP2" i="3"/>
  <c r="EL15" i="3"/>
  <c r="EL14" i="3"/>
  <c r="EL13" i="3"/>
  <c r="EL12" i="3"/>
  <c r="EL11" i="3"/>
  <c r="EL10" i="3"/>
  <c r="EL9" i="3"/>
  <c r="EL8" i="3"/>
  <c r="EL7" i="3"/>
  <c r="EL6" i="3"/>
  <c r="EL5" i="3"/>
  <c r="EL4" i="3"/>
  <c r="EL3" i="3"/>
  <c r="EL2" i="3"/>
  <c r="DR3" i="3"/>
  <c r="DR4" i="3"/>
  <c r="DR5" i="3"/>
  <c r="DR6" i="3"/>
  <c r="DR7" i="3"/>
  <c r="DR8" i="3"/>
  <c r="DR9" i="3"/>
  <c r="DR10" i="3"/>
  <c r="DR11" i="3"/>
  <c r="DR12" i="3"/>
  <c r="DR13" i="3"/>
  <c r="DR14" i="3"/>
  <c r="DR15" i="3"/>
  <c r="DR16" i="3"/>
  <c r="DR17" i="3"/>
  <c r="DR18" i="3"/>
  <c r="DR19" i="3"/>
  <c r="DR20" i="3"/>
  <c r="DR21" i="3"/>
  <c r="DR22" i="3"/>
  <c r="DR23" i="3"/>
  <c r="DR2" i="3"/>
  <c r="DR31" i="3"/>
  <c r="DR30" i="3"/>
  <c r="DR29" i="3"/>
  <c r="DR28" i="3"/>
  <c r="DR27" i="3"/>
  <c r="DR26" i="3"/>
  <c r="DR25" i="3"/>
  <c r="DR24" i="3"/>
  <c r="CV3" i="3"/>
  <c r="CV4" i="3"/>
  <c r="CV5" i="3"/>
  <c r="CV6" i="3"/>
  <c r="CV7" i="3"/>
  <c r="CV8" i="3"/>
  <c r="CV9" i="3"/>
  <c r="CV10" i="3"/>
  <c r="CV11" i="3"/>
  <c r="CV12" i="3"/>
  <c r="CV13" i="3"/>
  <c r="CV14" i="3"/>
  <c r="CV15" i="3"/>
  <c r="CV16" i="3"/>
  <c r="CV17" i="3"/>
  <c r="CV18" i="3"/>
  <c r="CV19" i="3"/>
  <c r="CV20" i="3"/>
  <c r="CV21" i="3"/>
  <c r="CV22" i="3"/>
  <c r="CV23" i="3"/>
  <c r="CV24" i="3"/>
  <c r="CV25" i="3"/>
  <c r="CV26" i="3"/>
  <c r="CV27" i="3"/>
  <c r="CV28" i="3"/>
  <c r="CV29" i="3"/>
  <c r="CV30" i="3"/>
  <c r="CV31" i="3"/>
  <c r="CV32" i="3"/>
  <c r="CV33" i="3"/>
  <c r="CV34" i="3"/>
  <c r="CV35" i="3"/>
  <c r="CV36" i="3"/>
  <c r="CV37" i="3"/>
  <c r="CV38" i="3"/>
  <c r="CV2" i="3"/>
  <c r="CS15" i="3" l="1"/>
  <c r="CS14" i="3"/>
  <c r="CS13" i="3"/>
  <c r="CS12" i="3"/>
  <c r="CS11" i="3"/>
  <c r="CS10" i="3"/>
  <c r="CS9" i="3"/>
  <c r="CS8" i="3"/>
  <c r="CS7" i="3"/>
  <c r="CS6" i="3"/>
  <c r="CS5" i="3"/>
  <c r="CS4" i="3"/>
  <c r="CS3" i="3"/>
  <c r="CS2" i="3"/>
  <c r="BX3" i="3"/>
  <c r="BX4" i="3"/>
  <c r="BX5" i="3"/>
  <c r="BX6" i="3"/>
  <c r="BX7" i="3"/>
  <c r="BX8" i="3"/>
  <c r="BX9" i="3"/>
  <c r="BX10" i="3"/>
  <c r="BX11" i="3"/>
  <c r="BX12" i="3"/>
  <c r="BX13" i="3"/>
  <c r="BX14" i="3"/>
  <c r="BX15" i="3"/>
  <c r="BX16" i="3"/>
  <c r="BX17" i="3"/>
  <c r="BX18" i="3"/>
  <c r="BX19" i="3"/>
  <c r="BX20" i="3"/>
  <c r="BX21" i="3"/>
  <c r="BX22" i="3"/>
  <c r="BX23" i="3"/>
  <c r="BX24" i="3"/>
  <c r="BX25" i="3"/>
  <c r="BX26" i="3"/>
  <c r="BX27" i="3"/>
  <c r="BX28" i="3"/>
  <c r="BX29" i="3"/>
  <c r="BX30" i="3"/>
  <c r="BX31" i="3"/>
  <c r="BX32" i="3"/>
  <c r="BX33" i="3"/>
  <c r="BX34" i="3"/>
  <c r="BX35" i="3"/>
  <c r="BX36" i="3"/>
  <c r="BX37" i="3"/>
  <c r="BX38" i="3"/>
  <c r="BX39" i="3"/>
  <c r="BX40" i="3"/>
  <c r="BX41" i="3"/>
  <c r="BX42" i="3"/>
  <c r="BX43" i="3"/>
  <c r="BX44" i="3"/>
  <c r="BX45" i="3"/>
  <c r="BX46" i="3"/>
  <c r="BX47" i="3"/>
  <c r="BX48" i="3"/>
  <c r="BX49" i="3"/>
  <c r="BX50" i="3"/>
  <c r="BX51" i="3"/>
  <c r="BX52" i="3"/>
  <c r="BX53" i="3"/>
  <c r="BX54" i="3"/>
  <c r="BX55" i="3"/>
  <c r="BX56" i="3"/>
  <c r="BX57" i="3"/>
  <c r="BX58" i="3"/>
  <c r="BX59" i="3"/>
  <c r="BX60" i="3"/>
  <c r="BX61" i="3"/>
  <c r="BX62" i="3"/>
  <c r="BX63" i="3"/>
  <c r="BX64" i="3"/>
  <c r="BX65" i="3"/>
  <c r="BX66" i="3"/>
  <c r="BX67" i="3"/>
  <c r="BX68" i="3"/>
  <c r="BX69" i="3"/>
  <c r="BX70" i="3"/>
  <c r="BX71" i="3"/>
  <c r="BX72" i="3"/>
  <c r="BX73" i="3"/>
  <c r="BX74" i="3"/>
  <c r="BX75" i="3"/>
  <c r="BX76" i="3"/>
  <c r="BX77" i="3"/>
  <c r="BX78" i="3"/>
  <c r="BX79" i="3"/>
  <c r="BX80" i="3"/>
  <c r="BX81" i="3"/>
  <c r="BX82" i="3"/>
  <c r="BX83" i="3"/>
  <c r="BX84" i="3"/>
  <c r="BX85" i="3"/>
  <c r="BX86" i="3"/>
  <c r="BX87" i="3"/>
  <c r="BX88" i="3"/>
  <c r="BX89" i="3"/>
  <c r="BX90" i="3"/>
  <c r="BX91" i="3"/>
  <c r="BX92" i="3"/>
  <c r="BX93" i="3"/>
  <c r="BX94" i="3"/>
  <c r="BX95" i="3"/>
  <c r="BX96" i="3"/>
  <c r="BX97" i="3"/>
  <c r="BX98" i="3"/>
  <c r="BX99" i="3"/>
  <c r="BX100" i="3"/>
  <c r="BX101" i="3"/>
  <c r="BX102" i="3"/>
  <c r="BX103" i="3"/>
  <c r="BX104" i="3"/>
  <c r="BX105" i="3"/>
  <c r="BX106" i="3"/>
  <c r="BX107" i="3"/>
  <c r="BX108" i="3"/>
  <c r="BX109" i="3"/>
  <c r="BX110" i="3"/>
  <c r="BX111" i="3"/>
  <c r="BX112" i="3"/>
  <c r="BX113" i="3"/>
  <c r="BX114" i="3"/>
  <c r="BX115" i="3"/>
  <c r="BX116" i="3"/>
  <c r="BX117" i="3"/>
  <c r="BX118" i="3"/>
  <c r="BX119" i="3"/>
  <c r="BX120" i="3"/>
  <c r="BX121" i="3"/>
  <c r="BX122" i="3"/>
  <c r="BX123" i="3"/>
  <c r="BX124" i="3"/>
  <c r="BX125" i="3"/>
  <c r="BX126" i="3"/>
  <c r="BX127" i="3"/>
  <c r="BX128" i="3"/>
  <c r="BX129" i="3"/>
  <c r="BX130" i="3"/>
  <c r="BX131" i="3"/>
  <c r="BX132" i="3"/>
  <c r="BX133" i="3"/>
  <c r="BX134" i="3"/>
  <c r="BX135" i="3"/>
  <c r="BX136" i="3"/>
  <c r="BX137" i="3"/>
  <c r="BX138" i="3"/>
  <c r="BX139" i="3"/>
  <c r="BX140" i="3"/>
  <c r="BX141" i="3"/>
  <c r="BX142" i="3"/>
  <c r="BX143" i="3"/>
  <c r="BX144" i="3"/>
  <c r="BX145" i="3"/>
  <c r="BX146" i="3"/>
  <c r="BX147" i="3"/>
  <c r="BX148" i="3"/>
  <c r="BX149" i="3"/>
  <c r="BX150" i="3"/>
  <c r="BX151" i="3"/>
  <c r="BX152" i="3"/>
  <c r="BX153" i="3"/>
  <c r="BX154" i="3"/>
  <c r="BX155" i="3"/>
  <c r="BX156" i="3"/>
  <c r="BX157" i="3"/>
  <c r="BX158" i="3"/>
  <c r="BX159" i="3"/>
  <c r="BX160" i="3"/>
  <c r="BX161" i="3"/>
  <c r="BX162" i="3"/>
  <c r="BX163" i="3"/>
  <c r="BX164" i="3"/>
  <c r="BX165" i="3"/>
  <c r="BX166" i="3"/>
  <c r="BX167" i="3"/>
  <c r="BX168" i="3"/>
  <c r="BX169" i="3"/>
  <c r="BX170" i="3"/>
  <c r="BX171" i="3"/>
  <c r="BX172" i="3"/>
  <c r="BX173" i="3"/>
  <c r="BX174" i="3"/>
  <c r="BX175" i="3"/>
  <c r="BX176" i="3"/>
  <c r="BX177" i="3"/>
  <c r="BX178" i="3"/>
  <c r="BX179" i="3"/>
  <c r="BX180" i="3"/>
  <c r="BX181" i="3"/>
  <c r="BX182" i="3"/>
  <c r="BX183" i="3"/>
  <c r="BX184" i="3"/>
  <c r="BX185" i="3"/>
  <c r="BX186" i="3"/>
  <c r="BX187" i="3"/>
  <c r="BX188" i="3"/>
  <c r="BX189" i="3"/>
  <c r="BX190" i="3"/>
  <c r="BX191" i="3"/>
  <c r="BX192" i="3"/>
  <c r="BX193" i="3"/>
  <c r="BX194" i="3"/>
  <c r="BX195" i="3"/>
  <c r="BX196" i="3"/>
  <c r="BX197" i="3"/>
  <c r="BX198" i="3"/>
  <c r="BX199" i="3"/>
  <c r="BX200" i="3"/>
  <c r="BX201" i="3"/>
  <c r="BX202" i="3"/>
  <c r="BX203" i="3"/>
  <c r="BX204" i="3"/>
  <c r="BX205" i="3"/>
  <c r="BX206" i="3"/>
  <c r="BX207" i="3"/>
  <c r="BX208" i="3"/>
  <c r="BX209" i="3"/>
  <c r="BX210" i="3"/>
  <c r="BX211" i="3"/>
  <c r="BX212" i="3"/>
  <c r="BX213" i="3"/>
  <c r="BX214" i="3"/>
  <c r="BX215" i="3"/>
  <c r="BX216" i="3"/>
  <c r="BX217" i="3"/>
  <c r="BX218" i="3"/>
  <c r="BX219" i="3"/>
  <c r="BX220" i="3"/>
  <c r="BX221" i="3"/>
  <c r="BX222" i="3"/>
  <c r="BX223" i="3"/>
  <c r="BX224" i="3"/>
  <c r="BX225" i="3"/>
  <c r="BX226" i="3"/>
  <c r="BX227" i="3"/>
  <c r="BX228" i="3"/>
  <c r="BX229" i="3"/>
  <c r="BX230" i="3"/>
  <c r="BX231" i="3"/>
  <c r="BX232" i="3"/>
  <c r="BX233" i="3"/>
  <c r="BX234" i="3"/>
  <c r="BX235" i="3"/>
  <c r="BX236" i="3"/>
  <c r="BX237" i="3"/>
  <c r="BX238" i="3"/>
  <c r="BX239" i="3"/>
  <c r="BX240" i="3"/>
  <c r="BX241" i="3"/>
  <c r="BX242" i="3"/>
  <c r="BX243" i="3"/>
  <c r="BX244" i="3"/>
  <c r="BX245" i="3"/>
  <c r="BX246" i="3"/>
  <c r="BX247" i="3"/>
  <c r="BX248" i="3"/>
  <c r="BX249" i="3"/>
  <c r="BX250" i="3"/>
  <c r="BX251" i="3"/>
  <c r="BX252" i="3"/>
  <c r="BX253" i="3"/>
  <c r="BX254" i="3"/>
  <c r="BX255" i="3"/>
  <c r="BX256" i="3"/>
  <c r="BX257" i="3"/>
  <c r="BX258" i="3"/>
  <c r="BX259" i="3"/>
  <c r="BX260" i="3"/>
  <c r="BX261" i="3"/>
  <c r="BX262" i="3"/>
  <c r="BX263" i="3"/>
  <c r="BX264" i="3"/>
  <c r="BX265" i="3"/>
  <c r="BX266" i="3"/>
  <c r="BX267" i="3"/>
  <c r="BX268" i="3"/>
  <c r="BX269" i="3"/>
  <c r="BX270" i="3"/>
  <c r="BX271" i="3"/>
  <c r="BX272" i="3"/>
  <c r="BX273" i="3"/>
  <c r="BX274" i="3"/>
  <c r="BX275" i="3"/>
  <c r="BX276" i="3"/>
  <c r="BX277" i="3"/>
  <c r="BX278" i="3"/>
  <c r="BX279" i="3"/>
  <c r="BX280" i="3"/>
  <c r="BX281" i="3"/>
  <c r="BX282" i="3"/>
  <c r="BX283" i="3"/>
  <c r="BX284" i="3"/>
  <c r="BX285" i="3"/>
  <c r="BX286" i="3"/>
  <c r="BX287" i="3"/>
  <c r="BX288" i="3"/>
  <c r="BX289" i="3"/>
  <c r="BX290" i="3"/>
  <c r="BX291" i="3"/>
  <c r="BX292" i="3"/>
  <c r="BX293" i="3"/>
  <c r="BX294" i="3"/>
  <c r="BX295" i="3"/>
  <c r="BX296" i="3"/>
  <c r="BX297" i="3"/>
  <c r="BX298" i="3"/>
  <c r="BX299" i="3"/>
  <c r="BX300" i="3"/>
  <c r="BX301" i="3"/>
  <c r="BX302" i="3"/>
  <c r="BX303" i="3"/>
  <c r="BX304" i="3"/>
  <c r="BX305" i="3"/>
  <c r="BX306" i="3"/>
  <c r="BX307" i="3"/>
  <c r="BX308" i="3"/>
  <c r="BX309" i="3"/>
  <c r="BX310" i="3"/>
  <c r="BX311" i="3"/>
  <c r="BX312" i="3"/>
  <c r="BX313" i="3"/>
  <c r="BX314" i="3"/>
  <c r="BX315" i="3"/>
  <c r="BX316" i="3"/>
  <c r="BX317" i="3"/>
  <c r="BX318" i="3"/>
  <c r="BX319" i="3"/>
  <c r="BX320" i="3"/>
  <c r="BX321" i="3"/>
  <c r="BX322" i="3"/>
  <c r="BX323" i="3"/>
  <c r="BX324" i="3"/>
  <c r="BX325" i="3"/>
  <c r="BX326" i="3"/>
  <c r="BX327" i="3"/>
  <c r="BX328" i="3"/>
  <c r="BX329" i="3"/>
  <c r="BX330" i="3"/>
  <c r="BX331" i="3"/>
  <c r="BX332" i="3"/>
  <c r="BX333" i="3"/>
  <c r="BX334" i="3"/>
  <c r="BX335" i="3"/>
  <c r="BX336" i="3"/>
  <c r="BX337" i="3"/>
  <c r="BX338" i="3"/>
  <c r="BX339" i="3"/>
  <c r="BX340" i="3"/>
  <c r="BX341" i="3"/>
  <c r="BX342" i="3"/>
  <c r="BX343" i="3"/>
  <c r="BX344" i="3"/>
  <c r="BX345" i="3"/>
  <c r="BX346" i="3"/>
  <c r="BX347" i="3"/>
  <c r="BX348" i="3"/>
  <c r="BX349" i="3"/>
  <c r="BX350" i="3"/>
  <c r="BX351" i="3"/>
  <c r="BX352" i="3"/>
  <c r="BX353" i="3"/>
  <c r="BX354" i="3"/>
  <c r="BX355" i="3"/>
  <c r="BX356" i="3"/>
  <c r="BX357" i="3"/>
  <c r="BX358" i="3"/>
  <c r="BX359" i="3"/>
  <c r="BX360" i="3"/>
  <c r="BX361" i="3"/>
  <c r="BX362" i="3"/>
  <c r="BX363" i="3"/>
  <c r="BX364" i="3"/>
  <c r="BX365" i="3"/>
  <c r="BX366" i="3"/>
  <c r="BX367" i="3"/>
  <c r="BX368" i="3"/>
  <c r="BX369" i="3"/>
  <c r="BX370" i="3"/>
  <c r="BX371" i="3"/>
  <c r="BX372" i="3"/>
  <c r="BX373" i="3"/>
  <c r="BX374" i="3"/>
  <c r="BX375" i="3"/>
  <c r="BX376" i="3"/>
  <c r="BX377" i="3"/>
  <c r="BX378" i="3"/>
  <c r="BX379" i="3"/>
  <c r="BX380" i="3"/>
  <c r="BX381" i="3"/>
  <c r="BX382" i="3"/>
  <c r="BX383" i="3"/>
  <c r="BX384" i="3"/>
  <c r="BX385" i="3"/>
  <c r="BX386" i="3"/>
  <c r="BX387" i="3"/>
  <c r="BX388" i="3"/>
  <c r="BX389" i="3"/>
  <c r="BX390" i="3"/>
  <c r="BX391" i="3"/>
  <c r="BX392" i="3"/>
  <c r="BX2" i="3"/>
  <c r="BU14" i="3"/>
  <c r="BU13" i="3"/>
  <c r="BU12" i="3"/>
  <c r="BU11" i="3"/>
  <c r="BU10" i="3"/>
  <c r="BU9" i="3"/>
  <c r="BU8" i="3"/>
  <c r="BU7" i="3"/>
  <c r="BU6" i="3"/>
  <c r="BU5" i="3"/>
  <c r="BU4" i="3"/>
  <c r="BU3" i="3"/>
  <c r="BU2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BA7" i="3"/>
  <c r="BA6" i="3"/>
  <c r="BA5" i="3"/>
  <c r="BA4" i="3"/>
  <c r="BA3" i="3"/>
  <c r="BA2" i="3"/>
  <c r="AA3" i="3" l="1"/>
  <c r="AA4" i="3"/>
  <c r="AA5" i="3"/>
  <c r="AA6" i="3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2" i="3"/>
  <c r="X3" i="3"/>
  <c r="X4" i="3"/>
  <c r="X5" i="3"/>
  <c r="X6" i="3"/>
  <c r="X7" i="3"/>
  <c r="X8" i="3"/>
  <c r="X9" i="3"/>
  <c r="X10" i="3"/>
  <c r="X11" i="3"/>
  <c r="X12" i="3"/>
  <c r="X13" i="3"/>
  <c r="X14" i="3"/>
  <c r="X2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" i="3"/>
  <c r="D4" i="3"/>
  <c r="D5" i="3"/>
  <c r="D6" i="3"/>
  <c r="D7" i="3"/>
  <c r="D8" i="3"/>
  <c r="D9" i="3"/>
  <c r="D2" i="3"/>
  <c r="CY2" i="5" l="1"/>
  <c r="CY3" i="5"/>
  <c r="CY4" i="5"/>
  <c r="CY5" i="5"/>
  <c r="CY6" i="5"/>
  <c r="CY7" i="5"/>
  <c r="CY8" i="5"/>
  <c r="CY9" i="5"/>
  <c r="CY10" i="5"/>
  <c r="CY11" i="5"/>
  <c r="CY12" i="5"/>
  <c r="CY13" i="5"/>
  <c r="CY14" i="5"/>
  <c r="CY15" i="5"/>
  <c r="CY16" i="5"/>
  <c r="CY17" i="5"/>
  <c r="CY18" i="5"/>
  <c r="CY19" i="5"/>
  <c r="CY20" i="5"/>
  <c r="CY21" i="5"/>
  <c r="CY22" i="5"/>
  <c r="CY23" i="5"/>
  <c r="CY24" i="5"/>
  <c r="CY25" i="5"/>
  <c r="CY39" i="5"/>
  <c r="BZ10" i="6"/>
  <c r="BZ9" i="6"/>
  <c r="BZ8" i="6"/>
  <c r="BZ7" i="6"/>
  <c r="BZ6" i="6"/>
  <c r="BZ5" i="6"/>
  <c r="BZ4" i="6"/>
  <c r="BZ3" i="6"/>
  <c r="BZ2" i="6"/>
  <c r="BW10" i="6"/>
  <c r="BW9" i="6"/>
  <c r="BW8" i="6"/>
  <c r="BW7" i="6"/>
  <c r="BW6" i="6"/>
  <c r="BW5" i="6"/>
  <c r="BW4" i="6"/>
  <c r="BW3" i="6"/>
  <c r="BW2" i="6"/>
  <c r="BT10" i="6"/>
  <c r="BT9" i="6"/>
  <c r="BT8" i="6"/>
  <c r="BT7" i="6"/>
  <c r="BT6" i="6"/>
  <c r="BT5" i="6"/>
  <c r="BT4" i="6"/>
  <c r="BT3" i="6"/>
  <c r="BT2" i="6"/>
  <c r="BQ10" i="6"/>
  <c r="BQ9" i="6"/>
  <c r="BQ8" i="6"/>
  <c r="BQ7" i="6"/>
  <c r="BQ6" i="6"/>
  <c r="BQ5" i="6"/>
  <c r="BQ4" i="6"/>
  <c r="BQ3" i="6"/>
  <c r="BQ2" i="6"/>
  <c r="BN10" i="6"/>
  <c r="BN9" i="6"/>
  <c r="BN8" i="6"/>
  <c r="BN7" i="6"/>
  <c r="BN6" i="6"/>
  <c r="BN5" i="6"/>
  <c r="BN4" i="6"/>
  <c r="BN3" i="6"/>
  <c r="BN2" i="6"/>
  <c r="BK10" i="6"/>
  <c r="BK9" i="6"/>
  <c r="BK8" i="6"/>
  <c r="BK7" i="6"/>
  <c r="BK6" i="6"/>
  <c r="BK5" i="6"/>
  <c r="BK4" i="6"/>
  <c r="BK3" i="6"/>
  <c r="BK2" i="6"/>
  <c r="BH10" i="6"/>
  <c r="BH9" i="6"/>
  <c r="BH8" i="6"/>
  <c r="BH7" i="6"/>
  <c r="BH6" i="6"/>
  <c r="BH5" i="6"/>
  <c r="BH4" i="6"/>
  <c r="BH3" i="6"/>
  <c r="BH2" i="6"/>
  <c r="BE10" i="6"/>
  <c r="BE9" i="6"/>
  <c r="BE8" i="6"/>
  <c r="BE7" i="6"/>
  <c r="BE6" i="6"/>
  <c r="BE5" i="6"/>
  <c r="BE4" i="6"/>
  <c r="BE3" i="6"/>
  <c r="BE2" i="6"/>
  <c r="BB10" i="6"/>
  <c r="BB9" i="6"/>
  <c r="BB8" i="6"/>
  <c r="BB7" i="6"/>
  <c r="BB6" i="6"/>
  <c r="BB5" i="6"/>
  <c r="BB4" i="6"/>
  <c r="BB3" i="6"/>
  <c r="BB2" i="6"/>
  <c r="AY10" i="6"/>
  <c r="AY9" i="6"/>
  <c r="AY8" i="6"/>
  <c r="AY7" i="6"/>
  <c r="AY6" i="6"/>
  <c r="AY5" i="6"/>
  <c r="AY4" i="6"/>
  <c r="AY3" i="6"/>
  <c r="AY2" i="6"/>
  <c r="AV10" i="6"/>
  <c r="AV9" i="6"/>
  <c r="AV8" i="6"/>
  <c r="AV7" i="6"/>
  <c r="AV6" i="6"/>
  <c r="AV5" i="6"/>
  <c r="AV4" i="6"/>
  <c r="AV3" i="6"/>
  <c r="AV2" i="6"/>
  <c r="AS10" i="6"/>
  <c r="AS9" i="6"/>
  <c r="AS8" i="6"/>
  <c r="AS7" i="6"/>
  <c r="AS6" i="6"/>
  <c r="AS5" i="6"/>
  <c r="AS4" i="6"/>
  <c r="AS3" i="6"/>
  <c r="AS2" i="6"/>
  <c r="AP10" i="6"/>
  <c r="AP9" i="6"/>
  <c r="AP8" i="6"/>
  <c r="AP7" i="6"/>
  <c r="AP6" i="6"/>
  <c r="AP5" i="6"/>
  <c r="AP4" i="6"/>
  <c r="AP3" i="6"/>
  <c r="AP2" i="6"/>
  <c r="AM10" i="6"/>
  <c r="AM9" i="6"/>
  <c r="AM8" i="6"/>
  <c r="AM7" i="6"/>
  <c r="AM6" i="6"/>
  <c r="AM5" i="6"/>
  <c r="AM4" i="6"/>
  <c r="AM3" i="6"/>
  <c r="AM2" i="6"/>
  <c r="AJ10" i="6"/>
  <c r="AJ9" i="6"/>
  <c r="AJ8" i="6"/>
  <c r="AJ7" i="6"/>
  <c r="AJ6" i="6"/>
  <c r="AJ5" i="6"/>
  <c r="AJ4" i="6"/>
  <c r="AJ3" i="6"/>
  <c r="AJ2" i="6"/>
  <c r="AG10" i="6"/>
  <c r="AG9" i="6"/>
  <c r="AG8" i="6"/>
  <c r="AG7" i="6"/>
  <c r="AG6" i="6"/>
  <c r="AG5" i="6"/>
  <c r="AG4" i="6"/>
  <c r="AG3" i="6"/>
  <c r="AG2" i="6"/>
  <c r="AD10" i="6"/>
  <c r="AD9" i="6"/>
  <c r="AD8" i="6"/>
  <c r="AD7" i="6"/>
  <c r="AD6" i="6"/>
  <c r="AD5" i="6"/>
  <c r="AD3" i="6"/>
  <c r="AD2" i="6"/>
  <c r="AA10" i="6"/>
  <c r="AA9" i="6"/>
  <c r="AA8" i="6"/>
  <c r="AA7" i="6"/>
  <c r="AA6" i="6"/>
  <c r="AA5" i="6"/>
  <c r="AA4" i="6"/>
  <c r="AA3" i="6"/>
  <c r="AA2" i="6"/>
  <c r="X10" i="6"/>
  <c r="X9" i="6"/>
  <c r="X8" i="6"/>
  <c r="X7" i="6"/>
  <c r="X6" i="6"/>
  <c r="X5" i="6"/>
  <c r="X4" i="6"/>
  <c r="X3" i="6"/>
  <c r="X2" i="6"/>
  <c r="U10" i="6"/>
  <c r="U9" i="6"/>
  <c r="U8" i="6"/>
  <c r="U7" i="6"/>
  <c r="U6" i="6"/>
  <c r="U5" i="6"/>
  <c r="U4" i="6"/>
  <c r="U3" i="6"/>
  <c r="U2" i="6"/>
  <c r="R10" i="6"/>
  <c r="R9" i="6"/>
  <c r="R8" i="6"/>
  <c r="R7" i="6"/>
  <c r="R6" i="6"/>
  <c r="R5" i="6"/>
  <c r="R4" i="6"/>
  <c r="R3" i="6"/>
  <c r="R2" i="6"/>
  <c r="O10" i="6"/>
  <c r="O9" i="6"/>
  <c r="O8" i="6"/>
  <c r="O7" i="6"/>
  <c r="O6" i="6"/>
  <c r="O5" i="6"/>
  <c r="O4" i="6"/>
  <c r="O3" i="6"/>
  <c r="O2" i="6"/>
  <c r="L10" i="6"/>
  <c r="L9" i="6"/>
  <c r="L8" i="6"/>
  <c r="L7" i="6"/>
  <c r="L6" i="6"/>
  <c r="L5" i="6"/>
  <c r="L4" i="6"/>
  <c r="L3" i="6"/>
  <c r="L2" i="6"/>
  <c r="I10" i="6"/>
  <c r="I9" i="6"/>
  <c r="I8" i="6"/>
  <c r="I7" i="6"/>
  <c r="I6" i="6"/>
  <c r="I5" i="6"/>
  <c r="I4" i="6"/>
  <c r="I3" i="6"/>
  <c r="I2" i="6"/>
  <c r="F10" i="6"/>
  <c r="F9" i="6"/>
  <c r="F8" i="6"/>
  <c r="F7" i="6"/>
  <c r="F6" i="6"/>
  <c r="F5" i="6"/>
  <c r="F4" i="6"/>
  <c r="F3" i="6"/>
  <c r="F2" i="6"/>
  <c r="C10" i="6"/>
  <c r="C3" i="6"/>
  <c r="C4" i="6"/>
  <c r="C5" i="6"/>
  <c r="C6" i="6"/>
  <c r="C7" i="6"/>
  <c r="C8" i="6"/>
  <c r="C9" i="6"/>
  <c r="C2" i="6"/>
  <c r="IE3" i="3" l="1"/>
  <c r="IE4" i="3"/>
  <c r="IE5" i="3"/>
  <c r="IE6" i="3"/>
  <c r="IE2" i="3"/>
  <c r="HX3" i="3"/>
  <c r="HY3" i="3" s="1"/>
  <c r="HX4" i="3"/>
  <c r="HY4" i="3" s="1"/>
  <c r="HX5" i="3"/>
  <c r="HY5" i="3" s="1"/>
  <c r="HX2" i="3"/>
  <c r="HY2" i="3" s="1"/>
  <c r="HS3" i="3"/>
  <c r="HT3" i="3" s="1"/>
  <c r="HS4" i="3"/>
  <c r="HT4" i="3" s="1"/>
  <c r="HS5" i="3"/>
  <c r="HT5" i="3" s="1"/>
  <c r="HS2" i="3"/>
  <c r="HT2" i="3" s="1"/>
  <c r="IE31" i="3"/>
  <c r="IE30" i="3"/>
  <c r="IE29" i="3"/>
  <c r="IE28" i="3"/>
  <c r="IE27" i="3"/>
  <c r="IE26" i="3"/>
  <c r="IE25" i="3"/>
  <c r="IE24" i="3"/>
  <c r="IE23" i="3"/>
  <c r="IE22" i="3"/>
  <c r="IE21" i="3"/>
  <c r="IE20" i="3"/>
  <c r="IE19" i="3"/>
  <c r="IE18" i="3"/>
  <c r="IE17" i="3"/>
  <c r="IE16" i="3"/>
  <c r="IE15" i="3"/>
  <c r="IE14" i="3"/>
  <c r="IE13" i="3"/>
  <c r="IE12" i="3"/>
  <c r="IE11" i="3"/>
  <c r="IE10" i="3"/>
  <c r="IE9" i="3"/>
  <c r="IE8" i="3"/>
  <c r="IE7" i="3"/>
  <c r="HX31" i="3"/>
  <c r="HX30" i="3"/>
  <c r="HX29" i="3"/>
  <c r="HX28" i="3"/>
  <c r="HX27" i="3"/>
  <c r="HX26" i="3"/>
  <c r="HX25" i="3"/>
  <c r="HX24" i="3"/>
  <c r="HX23" i="3"/>
  <c r="HX22" i="3"/>
  <c r="HX21" i="3"/>
  <c r="HX20" i="3"/>
  <c r="HX19" i="3"/>
  <c r="HX18" i="3"/>
  <c r="HX17" i="3"/>
  <c r="HX16" i="3"/>
  <c r="HX15" i="3"/>
  <c r="HX14" i="3"/>
  <c r="HX13" i="3"/>
  <c r="HX12" i="3"/>
  <c r="HX11" i="3"/>
  <c r="HX10" i="3"/>
  <c r="HX9" i="3"/>
  <c r="HX8" i="3"/>
  <c r="HY8" i="3" s="1"/>
  <c r="HX7" i="3"/>
  <c r="HY7" i="3" s="1"/>
  <c r="HX6" i="3"/>
  <c r="HY6" i="3" s="1"/>
  <c r="HS31" i="3"/>
  <c r="HS30" i="3"/>
  <c r="HS29" i="3"/>
  <c r="HS28" i="3"/>
  <c r="HS27" i="3"/>
  <c r="HS26" i="3"/>
  <c r="HS25" i="3"/>
  <c r="HS24" i="3"/>
  <c r="HS23" i="3"/>
  <c r="HS22" i="3"/>
  <c r="HS21" i="3"/>
  <c r="HS20" i="3"/>
  <c r="HS19" i="3"/>
  <c r="HS18" i="3"/>
  <c r="HS17" i="3"/>
  <c r="HS16" i="3"/>
  <c r="HS15" i="3"/>
  <c r="HS14" i="3"/>
  <c r="HS13" i="3"/>
  <c r="HS12" i="3"/>
  <c r="HS11" i="3"/>
  <c r="HS10" i="3"/>
  <c r="HS9" i="3"/>
  <c r="HS8" i="3"/>
  <c r="HT8" i="3" s="1"/>
  <c r="HS7" i="3"/>
  <c r="HT7" i="3" s="1"/>
  <c r="HS6" i="3"/>
  <c r="HT6" i="3" s="1"/>
  <c r="HO31" i="3"/>
  <c r="HO30" i="3"/>
  <c r="HO29" i="3"/>
  <c r="HO28" i="3"/>
  <c r="HO27" i="3"/>
  <c r="HO26" i="3"/>
  <c r="HO25" i="3"/>
  <c r="HO24" i="3"/>
  <c r="HO23" i="3"/>
  <c r="HO22" i="3"/>
  <c r="HO21" i="3"/>
  <c r="HO20" i="3"/>
  <c r="HO19" i="3"/>
  <c r="HO18" i="3"/>
  <c r="HO17" i="3"/>
  <c r="HO16" i="3"/>
  <c r="HO15" i="3"/>
  <c r="HO14" i="3"/>
  <c r="HO13" i="3"/>
  <c r="HO12" i="3"/>
  <c r="HO11" i="3"/>
  <c r="HO10" i="3"/>
  <c r="HO9" i="3"/>
  <c r="HO8" i="3"/>
  <c r="HO7" i="3"/>
  <c r="HO6" i="3"/>
  <c r="HO5" i="3"/>
  <c r="HO4" i="3"/>
  <c r="HO3" i="3"/>
  <c r="HO2" i="3"/>
  <c r="HG31" i="3"/>
  <c r="HG30" i="3"/>
  <c r="HG29" i="3"/>
  <c r="HG28" i="3"/>
  <c r="HG27" i="3"/>
  <c r="HG26" i="3"/>
  <c r="HG25" i="3"/>
  <c r="HG24" i="3"/>
  <c r="HG23" i="3"/>
  <c r="HG22" i="3"/>
  <c r="HG21" i="3"/>
  <c r="HG20" i="3"/>
  <c r="HG19" i="3"/>
  <c r="HG18" i="3"/>
  <c r="HG17" i="3"/>
  <c r="HG16" i="3"/>
  <c r="HG15" i="3"/>
  <c r="HG14" i="3"/>
  <c r="HG13" i="3"/>
  <c r="HG12" i="3"/>
  <c r="HG11" i="3"/>
  <c r="HG10" i="3"/>
  <c r="HG9" i="3"/>
  <c r="HG8" i="3"/>
  <c r="HG7" i="3"/>
  <c r="HG6" i="3"/>
  <c r="HG5" i="3"/>
  <c r="HG4" i="3"/>
  <c r="HG3" i="3"/>
  <c r="HG2" i="3"/>
  <c r="HB31" i="3"/>
  <c r="HB30" i="3"/>
  <c r="HB29" i="3"/>
  <c r="HB28" i="3"/>
  <c r="HB27" i="3"/>
  <c r="HB26" i="3"/>
  <c r="HB25" i="3"/>
  <c r="HB24" i="3"/>
  <c r="HB23" i="3"/>
  <c r="HB22" i="3"/>
  <c r="HB21" i="3"/>
  <c r="HB20" i="3"/>
  <c r="HB19" i="3"/>
  <c r="HB18" i="3"/>
  <c r="HB17" i="3"/>
  <c r="HB16" i="3"/>
  <c r="HB15" i="3"/>
  <c r="HB14" i="3"/>
  <c r="HB13" i="3"/>
  <c r="HB12" i="3"/>
  <c r="HB11" i="3"/>
  <c r="HB10" i="3"/>
  <c r="HB9" i="3"/>
  <c r="HB8" i="3"/>
  <c r="HC8" i="3" s="1"/>
  <c r="HB7" i="3"/>
  <c r="HC7" i="3" s="1"/>
  <c r="HB6" i="3"/>
  <c r="HC6" i="3" s="1"/>
  <c r="HB5" i="3"/>
  <c r="HC5" i="3" s="1"/>
  <c r="HB4" i="3"/>
  <c r="HC4" i="3" s="1"/>
  <c r="HB3" i="3"/>
  <c r="HC3" i="3" s="1"/>
  <c r="HB2" i="3"/>
  <c r="HC2" i="3" s="1"/>
  <c r="GS31" i="3"/>
  <c r="GS30" i="3"/>
  <c r="GS29" i="3"/>
  <c r="GS28" i="3"/>
  <c r="GS27" i="3"/>
  <c r="GS26" i="3"/>
  <c r="GS25" i="3"/>
  <c r="GS24" i="3"/>
  <c r="GS23" i="3"/>
  <c r="GS22" i="3"/>
  <c r="GS21" i="3"/>
  <c r="GS20" i="3"/>
  <c r="GS19" i="3"/>
  <c r="GS18" i="3"/>
  <c r="GS17" i="3"/>
  <c r="GS16" i="3"/>
  <c r="GS15" i="3"/>
  <c r="GS14" i="3"/>
  <c r="GS13" i="3"/>
  <c r="GS12" i="3"/>
  <c r="GS11" i="3"/>
  <c r="GS10" i="3"/>
  <c r="GS9" i="3"/>
  <c r="GS8" i="3"/>
  <c r="GS7" i="3"/>
  <c r="GS6" i="3"/>
  <c r="GS5" i="3"/>
  <c r="GS4" i="3"/>
  <c r="GS3" i="3"/>
  <c r="GS2" i="3"/>
  <c r="GX2" i="3"/>
  <c r="GX31" i="3"/>
  <c r="GX30" i="3"/>
  <c r="GX29" i="3"/>
  <c r="GX28" i="3"/>
  <c r="GX27" i="3"/>
  <c r="GX26" i="3"/>
  <c r="GX25" i="3"/>
  <c r="GX24" i="3"/>
  <c r="GX23" i="3"/>
  <c r="GX22" i="3"/>
  <c r="GX21" i="3"/>
  <c r="GX20" i="3"/>
  <c r="GX19" i="3"/>
  <c r="GX18" i="3"/>
  <c r="GX17" i="3"/>
  <c r="GX16" i="3"/>
  <c r="GX15" i="3"/>
  <c r="GX14" i="3"/>
  <c r="GX13" i="3"/>
  <c r="GX12" i="3"/>
  <c r="GX11" i="3"/>
  <c r="GX10" i="3"/>
  <c r="GX9" i="3"/>
  <c r="GX8" i="3"/>
  <c r="GX7" i="3"/>
  <c r="GX6" i="3"/>
  <c r="GX5" i="3"/>
  <c r="GX4" i="3"/>
  <c r="GX3" i="3"/>
  <c r="GL31" i="3"/>
  <c r="GL30" i="3"/>
  <c r="GL29" i="3"/>
  <c r="GL28" i="3"/>
  <c r="GL27" i="3"/>
  <c r="GL26" i="3"/>
  <c r="GL25" i="3"/>
  <c r="GL24" i="3"/>
  <c r="GL23" i="3"/>
  <c r="GL22" i="3"/>
  <c r="GL21" i="3"/>
  <c r="GL20" i="3"/>
  <c r="GL19" i="3"/>
  <c r="GL18" i="3"/>
  <c r="GL17" i="3"/>
  <c r="GL16" i="3"/>
  <c r="GL15" i="3"/>
  <c r="GL14" i="3"/>
  <c r="GL13" i="3"/>
  <c r="GL12" i="3"/>
  <c r="GL11" i="3"/>
  <c r="GL10" i="3"/>
  <c r="GL9" i="3"/>
  <c r="GL8" i="3"/>
  <c r="GL7" i="3"/>
  <c r="GL6" i="3"/>
  <c r="GL5" i="3"/>
  <c r="GL4" i="3"/>
  <c r="GL3" i="3"/>
  <c r="GL2" i="3"/>
  <c r="GG3" i="3"/>
  <c r="GH3" i="3" s="1"/>
  <c r="GG4" i="3"/>
  <c r="GH4" i="3" s="1"/>
  <c r="GG5" i="3"/>
  <c r="GH5" i="3" s="1"/>
  <c r="GG6" i="3"/>
  <c r="GH6" i="3" s="1"/>
  <c r="GG7" i="3"/>
  <c r="GH7" i="3" s="1"/>
  <c r="GG8" i="3"/>
  <c r="GH8" i="3" s="1"/>
  <c r="GG9" i="3"/>
  <c r="GG10" i="3"/>
  <c r="GG11" i="3"/>
  <c r="GG12" i="3"/>
  <c r="GG13" i="3"/>
  <c r="GG14" i="3"/>
  <c r="GG15" i="3"/>
  <c r="GG16" i="3"/>
  <c r="GG17" i="3"/>
  <c r="GG18" i="3"/>
  <c r="GG19" i="3"/>
  <c r="GG20" i="3"/>
  <c r="GG21" i="3"/>
  <c r="GG22" i="3"/>
  <c r="GG23" i="3"/>
  <c r="GG24" i="3"/>
  <c r="GG25" i="3"/>
  <c r="GG26" i="3"/>
  <c r="GG27" i="3"/>
  <c r="GG28" i="3"/>
  <c r="GG29" i="3"/>
  <c r="GG30" i="3"/>
  <c r="GG31" i="3"/>
  <c r="GG2" i="3"/>
  <c r="GH2" i="3" s="1"/>
  <c r="GC8" i="3"/>
  <c r="GC7" i="3"/>
  <c r="GC6" i="3"/>
  <c r="GC5" i="3"/>
  <c r="GC4" i="3"/>
  <c r="GC3" i="3"/>
  <c r="GC2" i="3"/>
  <c r="FW3" i="3"/>
  <c r="FW4" i="3"/>
  <c r="FW5" i="3"/>
  <c r="FW6" i="3"/>
  <c r="FW7" i="3"/>
  <c r="FW8" i="3"/>
  <c r="FW9" i="3"/>
  <c r="FW10" i="3"/>
  <c r="FW2" i="3"/>
  <c r="FW31" i="3"/>
  <c r="FW30" i="3"/>
  <c r="FW29" i="3"/>
  <c r="FW28" i="3"/>
  <c r="FW27" i="3"/>
  <c r="FW26" i="3"/>
  <c r="FW25" i="3"/>
  <c r="FW24" i="3"/>
  <c r="FW23" i="3"/>
  <c r="FW22" i="3"/>
  <c r="FW21" i="3"/>
  <c r="FW20" i="3"/>
  <c r="FW19" i="3"/>
  <c r="FW18" i="3"/>
  <c r="FW17" i="3"/>
  <c r="FW16" i="3"/>
  <c r="FW15" i="3"/>
  <c r="FW14" i="3"/>
  <c r="FW13" i="3"/>
  <c r="FW12" i="3"/>
  <c r="FW11" i="3"/>
  <c r="FP4" i="3"/>
  <c r="FP31" i="3"/>
  <c r="FP30" i="3"/>
  <c r="FP29" i="3"/>
  <c r="FP28" i="3"/>
  <c r="FP27" i="3"/>
  <c r="FP26" i="3"/>
  <c r="FP25" i="3"/>
  <c r="FP24" i="3"/>
  <c r="FP23" i="3"/>
  <c r="FP22" i="3"/>
  <c r="FP21" i="3"/>
  <c r="FP20" i="3"/>
  <c r="FP19" i="3"/>
  <c r="FP18" i="3"/>
  <c r="FP17" i="3"/>
  <c r="FP16" i="3"/>
  <c r="FP15" i="3"/>
  <c r="FP14" i="3"/>
  <c r="FP13" i="3"/>
  <c r="FP12" i="3"/>
  <c r="FP11" i="3"/>
  <c r="FP10" i="3"/>
  <c r="FP9" i="3"/>
  <c r="FP8" i="3"/>
  <c r="FP7" i="3"/>
  <c r="FP6" i="3"/>
  <c r="FP5" i="3"/>
  <c r="EE32" i="3"/>
  <c r="EE33" i="3"/>
  <c r="EE34" i="3"/>
  <c r="EE35" i="3"/>
  <c r="EE36" i="3"/>
  <c r="EE37" i="3"/>
  <c r="EE38" i="3"/>
  <c r="EE39" i="3"/>
  <c r="EE40" i="3"/>
  <c r="EE41" i="3"/>
  <c r="EE42" i="3"/>
  <c r="EE43" i="3"/>
  <c r="EE44" i="3"/>
  <c r="EE45" i="3"/>
  <c r="EE46" i="3"/>
  <c r="EE47" i="3"/>
  <c r="CL26" i="3"/>
  <c r="CL27" i="3"/>
  <c r="CL28" i="3"/>
  <c r="CL29" i="3"/>
  <c r="CL30" i="3"/>
  <c r="CL31" i="3"/>
  <c r="CL32" i="3"/>
  <c r="CL33" i="3"/>
  <c r="CL34" i="3"/>
  <c r="CL35" i="3"/>
  <c r="CL36" i="3"/>
  <c r="CL37" i="3"/>
  <c r="BT23" i="3"/>
  <c r="BT24" i="3"/>
  <c r="BT25" i="3"/>
  <c r="BT26" i="3"/>
  <c r="BT27" i="3"/>
  <c r="BT28" i="3"/>
  <c r="BT29" i="3"/>
  <c r="BT30" i="3"/>
  <c r="BT31" i="3"/>
  <c r="BT32" i="3"/>
  <c r="BT33" i="3"/>
  <c r="BT34" i="3"/>
  <c r="BT35" i="3"/>
  <c r="BT36" i="3"/>
  <c r="BT37" i="3"/>
  <c r="BT38" i="3"/>
  <c r="BT39" i="3"/>
  <c r="BT40" i="3"/>
  <c r="BT41" i="3"/>
  <c r="BT42" i="3"/>
  <c r="BT43" i="3"/>
  <c r="BT44" i="3"/>
  <c r="BT45" i="3"/>
  <c r="BT46" i="3"/>
  <c r="BT47" i="3"/>
  <c r="BT48" i="3"/>
  <c r="BT49" i="3"/>
  <c r="BT50" i="3"/>
  <c r="BT51" i="3"/>
  <c r="BT52" i="3"/>
  <c r="BT53" i="3"/>
  <c r="BT54" i="3"/>
  <c r="BT55" i="3"/>
  <c r="BT56" i="3"/>
  <c r="BT57" i="3"/>
  <c r="BT58" i="3"/>
  <c r="BT59" i="3"/>
  <c r="BT60" i="3"/>
  <c r="BT61" i="3"/>
  <c r="BT62" i="3"/>
  <c r="BT63" i="3"/>
  <c r="BT64" i="3"/>
  <c r="BT65" i="3"/>
  <c r="BT66" i="3"/>
  <c r="BT67" i="3"/>
  <c r="BT68" i="3"/>
  <c r="BT69" i="3"/>
  <c r="BT70" i="3"/>
  <c r="BT71" i="3"/>
  <c r="BT72" i="3"/>
  <c r="BT73" i="3"/>
  <c r="BT74" i="3"/>
  <c r="BT75" i="3"/>
  <c r="BT76" i="3"/>
  <c r="BT77" i="3"/>
  <c r="BT78" i="3"/>
  <c r="BT79" i="3"/>
  <c r="BT80" i="3"/>
  <c r="BT81" i="3"/>
  <c r="BT82" i="3"/>
  <c r="BT83" i="3"/>
  <c r="BT84" i="3"/>
  <c r="BT85" i="3"/>
  <c r="BT86" i="3"/>
  <c r="BT87" i="3"/>
  <c r="BT88" i="3"/>
  <c r="BT89" i="3"/>
  <c r="BT90" i="3"/>
  <c r="BT91" i="3"/>
  <c r="BT92" i="3"/>
  <c r="BT93" i="3"/>
  <c r="BT94" i="3"/>
  <c r="BT95" i="3"/>
  <c r="BT96" i="3"/>
  <c r="BT97" i="3"/>
  <c r="BT98" i="3"/>
  <c r="BT99" i="3"/>
  <c r="BT100" i="3"/>
  <c r="BT101" i="3"/>
  <c r="BT102" i="3"/>
  <c r="BT103" i="3"/>
  <c r="BT104" i="3"/>
  <c r="BT105" i="3"/>
  <c r="BT106" i="3"/>
  <c r="BT107" i="3"/>
  <c r="BT108" i="3"/>
  <c r="BT109" i="3"/>
  <c r="BT110" i="3"/>
  <c r="BT111" i="3"/>
  <c r="BT112" i="3"/>
  <c r="BT113" i="3"/>
  <c r="BT114" i="3"/>
  <c r="BT115" i="3"/>
  <c r="BT116" i="3"/>
  <c r="BT117" i="3"/>
  <c r="BT118" i="3"/>
  <c r="BT119" i="3"/>
  <c r="BT120" i="3"/>
  <c r="BT121" i="3"/>
  <c r="BT122" i="3"/>
  <c r="BT123" i="3"/>
  <c r="BT124" i="3"/>
  <c r="BT125" i="3"/>
  <c r="BT126" i="3"/>
  <c r="BT127" i="3"/>
  <c r="BT128" i="3"/>
  <c r="BT129" i="3"/>
  <c r="BT130" i="3"/>
  <c r="BT131" i="3"/>
  <c r="BT132" i="3"/>
  <c r="BT133" i="3"/>
  <c r="BT134" i="3"/>
  <c r="BT135" i="3"/>
  <c r="BT136" i="3"/>
  <c r="BT137" i="3"/>
  <c r="BT138" i="3"/>
  <c r="BT139" i="3"/>
  <c r="BT140" i="3"/>
  <c r="BT141" i="3"/>
  <c r="BT142" i="3"/>
  <c r="BT143" i="3"/>
  <c r="BT144" i="3"/>
  <c r="BT145" i="3"/>
  <c r="BT146" i="3"/>
  <c r="BT147" i="3"/>
  <c r="BT148" i="3"/>
  <c r="BT149" i="3"/>
  <c r="BT150" i="3"/>
  <c r="BT151" i="3"/>
  <c r="BT152" i="3"/>
  <c r="BT153" i="3"/>
  <c r="BT154" i="3"/>
  <c r="BT155" i="3"/>
  <c r="BT156" i="3"/>
  <c r="BT157" i="3"/>
  <c r="BT158" i="3"/>
  <c r="BT159" i="3"/>
  <c r="BT160" i="3"/>
  <c r="BT161" i="3"/>
  <c r="BT162" i="3"/>
  <c r="BT163" i="3"/>
  <c r="BT164" i="3"/>
  <c r="BT165" i="3"/>
  <c r="BT166" i="3"/>
  <c r="BT167" i="3"/>
  <c r="BT168" i="3"/>
  <c r="BT169" i="3"/>
  <c r="BT170" i="3"/>
  <c r="BT171" i="3"/>
  <c r="BT172" i="3"/>
  <c r="BT173" i="3"/>
  <c r="BT174" i="3"/>
  <c r="BT175" i="3"/>
  <c r="BT176" i="3"/>
  <c r="BT177" i="3"/>
  <c r="BT178" i="3"/>
  <c r="BT179" i="3"/>
  <c r="BT180" i="3"/>
  <c r="BT181" i="3"/>
  <c r="BT182" i="3"/>
  <c r="BT183" i="3"/>
  <c r="BT184" i="3"/>
  <c r="BT185" i="3"/>
  <c r="BT186" i="3"/>
  <c r="BT187" i="3"/>
  <c r="BT188" i="3"/>
  <c r="BT189" i="3"/>
  <c r="BT190" i="3"/>
  <c r="BT191" i="3"/>
  <c r="BT192" i="3"/>
  <c r="BT193" i="3"/>
  <c r="BT194" i="3"/>
  <c r="BT195" i="3"/>
  <c r="BT196" i="3"/>
  <c r="BT197" i="3"/>
  <c r="BT198" i="3"/>
  <c r="BT199" i="3"/>
  <c r="BT200" i="3"/>
  <c r="BT201" i="3"/>
  <c r="BT202" i="3"/>
  <c r="BT203" i="3"/>
  <c r="BT204" i="3"/>
  <c r="BT205" i="3"/>
  <c r="BT206" i="3"/>
  <c r="BT207" i="3"/>
  <c r="BT208" i="3"/>
  <c r="BT209" i="3"/>
  <c r="BT210" i="3"/>
  <c r="BT211" i="3"/>
  <c r="BT212" i="3"/>
  <c r="BT213" i="3"/>
  <c r="BT214" i="3"/>
  <c r="BT215" i="3"/>
  <c r="BT216" i="3"/>
  <c r="BT217" i="3"/>
  <c r="BT218" i="3"/>
  <c r="BT219" i="3"/>
  <c r="BT220" i="3"/>
  <c r="BT221" i="3"/>
  <c r="BT222" i="3"/>
  <c r="BT223" i="3"/>
  <c r="BT224" i="3"/>
  <c r="BT225" i="3"/>
  <c r="BT226" i="3"/>
  <c r="BT227" i="3"/>
  <c r="BT228" i="3"/>
  <c r="BT229" i="3"/>
  <c r="BT230" i="3"/>
  <c r="BT231" i="3"/>
  <c r="BT232" i="3"/>
  <c r="BT233" i="3"/>
  <c r="BT234" i="3"/>
  <c r="BT235" i="3"/>
  <c r="BT236" i="3"/>
  <c r="BT237" i="3"/>
  <c r="BT238" i="3"/>
  <c r="BT239" i="3"/>
  <c r="BT240" i="3"/>
  <c r="BT241" i="3"/>
  <c r="BT242" i="3"/>
  <c r="BT243" i="3"/>
  <c r="BT244" i="3"/>
  <c r="BT245" i="3"/>
  <c r="BT246" i="3"/>
  <c r="BT247" i="3"/>
  <c r="BT248" i="3"/>
  <c r="BT249" i="3"/>
  <c r="BT250" i="3"/>
  <c r="BT251" i="3"/>
  <c r="BT252" i="3"/>
  <c r="BT253" i="3"/>
  <c r="BT254" i="3"/>
  <c r="BT255" i="3"/>
  <c r="BT256" i="3"/>
  <c r="BT257" i="3"/>
  <c r="BT258" i="3"/>
  <c r="BT259" i="3"/>
  <c r="BT260" i="3"/>
  <c r="BT261" i="3"/>
  <c r="BT262" i="3"/>
  <c r="BT263" i="3"/>
  <c r="BT264" i="3"/>
  <c r="BT265" i="3"/>
  <c r="BT266" i="3"/>
  <c r="BT267" i="3"/>
  <c r="BT268" i="3"/>
  <c r="BT269" i="3"/>
  <c r="BT270" i="3"/>
  <c r="BT271" i="3"/>
  <c r="BT272" i="3"/>
  <c r="BT273" i="3"/>
  <c r="BT274" i="3"/>
  <c r="BT275" i="3"/>
  <c r="BT276" i="3"/>
  <c r="BT277" i="3"/>
  <c r="BT278" i="3"/>
  <c r="BT279" i="3"/>
  <c r="BT280" i="3"/>
  <c r="BT281" i="3"/>
  <c r="BT282" i="3"/>
  <c r="BT283" i="3"/>
  <c r="BT284" i="3"/>
  <c r="BT285" i="3"/>
  <c r="BT286" i="3"/>
  <c r="BT287" i="3"/>
  <c r="BT288" i="3"/>
  <c r="BT289" i="3"/>
  <c r="BT290" i="3"/>
  <c r="BT291" i="3"/>
  <c r="BT292" i="3"/>
  <c r="BT293" i="3"/>
  <c r="BT294" i="3"/>
  <c r="BT295" i="3"/>
  <c r="BT296" i="3"/>
  <c r="BT297" i="3"/>
  <c r="BT298" i="3"/>
  <c r="BT299" i="3"/>
  <c r="BT300" i="3"/>
  <c r="BT301" i="3"/>
  <c r="BT302" i="3"/>
  <c r="BT303" i="3"/>
  <c r="BT304" i="3"/>
  <c r="BT305" i="3"/>
  <c r="BT306" i="3"/>
  <c r="BT307" i="3"/>
  <c r="BT308" i="3"/>
  <c r="BT309" i="3"/>
  <c r="BT310" i="3"/>
  <c r="BT311" i="3"/>
  <c r="BT312" i="3"/>
  <c r="BT313" i="3"/>
  <c r="BT314" i="3"/>
  <c r="BT315" i="3"/>
  <c r="BT316" i="3"/>
  <c r="BT317" i="3"/>
  <c r="BT318" i="3"/>
  <c r="BT319" i="3"/>
  <c r="BT320" i="3"/>
  <c r="BT321" i="3"/>
  <c r="BT322" i="3"/>
  <c r="BT323" i="3"/>
  <c r="BT324" i="3"/>
  <c r="BT325" i="3"/>
  <c r="BT326" i="3"/>
  <c r="BT327" i="3"/>
  <c r="BT328" i="3"/>
  <c r="BT329" i="3"/>
  <c r="BT330" i="3"/>
  <c r="BT331" i="3"/>
  <c r="BT332" i="3"/>
  <c r="BT333" i="3"/>
  <c r="BT334" i="3"/>
  <c r="BT335" i="3"/>
  <c r="BT336" i="3"/>
  <c r="BT337" i="3"/>
  <c r="BT338" i="3"/>
  <c r="BT339" i="3"/>
  <c r="BT340" i="3"/>
  <c r="BT341" i="3"/>
  <c r="BT342" i="3"/>
  <c r="BT343" i="3"/>
  <c r="BT344" i="3"/>
  <c r="BT345" i="3"/>
  <c r="BT346" i="3"/>
  <c r="BT347" i="3"/>
  <c r="BT348" i="3"/>
  <c r="BT349" i="3"/>
  <c r="BT350" i="3"/>
  <c r="BT351" i="3"/>
  <c r="BT352" i="3"/>
  <c r="BT353" i="3"/>
  <c r="BT354" i="3"/>
  <c r="BT355" i="3"/>
  <c r="BT356" i="3"/>
  <c r="BT357" i="3"/>
  <c r="BT358" i="3"/>
  <c r="BT359" i="3"/>
  <c r="BT360" i="3"/>
  <c r="BT361" i="3"/>
  <c r="BT362" i="3"/>
  <c r="BT363" i="3"/>
  <c r="BT364" i="3"/>
  <c r="BT365" i="3"/>
  <c r="BT366" i="3"/>
  <c r="BT367" i="3"/>
  <c r="BT368" i="3"/>
  <c r="BT369" i="3"/>
  <c r="BT370" i="3"/>
  <c r="BT371" i="3"/>
  <c r="BT372" i="3"/>
  <c r="BT373" i="3"/>
  <c r="BT374" i="3"/>
  <c r="BT375" i="3"/>
  <c r="BT376" i="3"/>
  <c r="BT377" i="3"/>
  <c r="BT378" i="3"/>
  <c r="BT379" i="3"/>
  <c r="BT380" i="3"/>
  <c r="BT381" i="3"/>
  <c r="BT382" i="3"/>
  <c r="BT383" i="3"/>
  <c r="BT384" i="3"/>
  <c r="BT385" i="3"/>
  <c r="BT386" i="3"/>
  <c r="BT387" i="3"/>
  <c r="BT388" i="3"/>
  <c r="BT389" i="3"/>
  <c r="BT390" i="3"/>
  <c r="BT391" i="3"/>
  <c r="BT392" i="3"/>
  <c r="FI31" i="3"/>
  <c r="FI30" i="3"/>
  <c r="FI29" i="3"/>
  <c r="FI28" i="3"/>
  <c r="FI27" i="3"/>
  <c r="FI26" i="3"/>
  <c r="FI25" i="3"/>
  <c r="FI24" i="3"/>
  <c r="FI23" i="3"/>
  <c r="FI22" i="3"/>
  <c r="FI21" i="3"/>
  <c r="FI20" i="3"/>
  <c r="FI19" i="3"/>
  <c r="FI18" i="3"/>
  <c r="FI17" i="3"/>
  <c r="FI16" i="3"/>
  <c r="FI15" i="3"/>
  <c r="FI14" i="3"/>
  <c r="FI13" i="3"/>
  <c r="FI12" i="3"/>
  <c r="FI11" i="3"/>
  <c r="FI10" i="3"/>
  <c r="FI9" i="3"/>
  <c r="FI8" i="3"/>
  <c r="FI7" i="3"/>
  <c r="FI6" i="3"/>
  <c r="FI5" i="3"/>
  <c r="FI4" i="3"/>
  <c r="FI3" i="3"/>
  <c r="FI2" i="3"/>
  <c r="FC31" i="3"/>
  <c r="FC30" i="3"/>
  <c r="FC29" i="3"/>
  <c r="FC28" i="3"/>
  <c r="FC27" i="3"/>
  <c r="FC26" i="3"/>
  <c r="FC25" i="3"/>
  <c r="FC24" i="3"/>
  <c r="FC23" i="3"/>
  <c r="FC22" i="3"/>
  <c r="FC21" i="3"/>
  <c r="FC20" i="3"/>
  <c r="FC19" i="3"/>
  <c r="FC18" i="3"/>
  <c r="FC17" i="3"/>
  <c r="FC16" i="3"/>
  <c r="FC15" i="3"/>
  <c r="FC14" i="3"/>
  <c r="FC13" i="3"/>
  <c r="FC12" i="3"/>
  <c r="FC11" i="3"/>
  <c r="FC10" i="3"/>
  <c r="FC9" i="3"/>
  <c r="FC8" i="3"/>
  <c r="FD8" i="3" s="1"/>
  <c r="FC7" i="3"/>
  <c r="FD7" i="3" s="1"/>
  <c r="FC6" i="3"/>
  <c r="FD6" i="3" s="1"/>
  <c r="FC5" i="3"/>
  <c r="FD5" i="3" s="1"/>
  <c r="FC4" i="3"/>
  <c r="FD4" i="3" s="1"/>
  <c r="FC3" i="3"/>
  <c r="FD3" i="3" s="1"/>
  <c r="FC2" i="3"/>
  <c r="FD2" i="3" s="1"/>
  <c r="EX3" i="3"/>
  <c r="EY3" i="3" s="1"/>
  <c r="EX4" i="3"/>
  <c r="EY4" i="3" s="1"/>
  <c r="EX5" i="3"/>
  <c r="EY5" i="3" s="1"/>
  <c r="EX6" i="3"/>
  <c r="EY6" i="3" s="1"/>
  <c r="EX7" i="3"/>
  <c r="EY7" i="3" s="1"/>
  <c r="EX8" i="3"/>
  <c r="EY8" i="3" s="1"/>
  <c r="EX9" i="3"/>
  <c r="EX10" i="3"/>
  <c r="EX11" i="3"/>
  <c r="EX12" i="3"/>
  <c r="EX13" i="3"/>
  <c r="EX14" i="3"/>
  <c r="EX15" i="3"/>
  <c r="EX16" i="3"/>
  <c r="EX17" i="3"/>
  <c r="EX18" i="3"/>
  <c r="EX19" i="3"/>
  <c r="EX20" i="3"/>
  <c r="EX21" i="3"/>
  <c r="EX22" i="3"/>
  <c r="EX23" i="3"/>
  <c r="EX24" i="3"/>
  <c r="EX25" i="3"/>
  <c r="EX26" i="3"/>
  <c r="EX27" i="3"/>
  <c r="EX28" i="3"/>
  <c r="EX29" i="3"/>
  <c r="EX30" i="3"/>
  <c r="EX31" i="3"/>
  <c r="EX2" i="3"/>
  <c r="EY2" i="3" s="1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K6" i="3"/>
  <c r="EK5" i="3"/>
  <c r="EK4" i="3"/>
  <c r="EK3" i="3"/>
  <c r="EK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F8" i="3" s="1"/>
  <c r="EE7" i="3"/>
  <c r="EF7" i="3" s="1"/>
  <c r="EE6" i="3"/>
  <c r="EF6" i="3" s="1"/>
  <c r="EE5" i="3"/>
  <c r="EF5" i="3" s="1"/>
  <c r="EE4" i="3"/>
  <c r="EF4" i="3" s="1"/>
  <c r="EE3" i="3"/>
  <c r="EF3" i="3" s="1"/>
  <c r="EE2" i="3"/>
  <c r="EF2" i="3" s="1"/>
  <c r="DZ3" i="3"/>
  <c r="EA3" i="3" s="1"/>
  <c r="DZ4" i="3"/>
  <c r="EA4" i="3" s="1"/>
  <c r="DZ5" i="3"/>
  <c r="EA5" i="3" s="1"/>
  <c r="DZ6" i="3"/>
  <c r="EA6" i="3" s="1"/>
  <c r="DZ7" i="3"/>
  <c r="EA7" i="3" s="1"/>
  <c r="DZ8" i="3"/>
  <c r="EA8" i="3" s="1"/>
  <c r="DZ9" i="3"/>
  <c r="DZ10" i="3"/>
  <c r="DZ11" i="3"/>
  <c r="DZ12" i="3"/>
  <c r="DZ13" i="3"/>
  <c r="DZ14" i="3"/>
  <c r="DZ15" i="3"/>
  <c r="DZ16" i="3"/>
  <c r="DZ17" i="3"/>
  <c r="DZ18" i="3"/>
  <c r="DZ19" i="3"/>
  <c r="DZ20" i="3"/>
  <c r="DZ21" i="3"/>
  <c r="DZ22" i="3"/>
  <c r="DZ23" i="3"/>
  <c r="DZ24" i="3"/>
  <c r="DZ25" i="3"/>
  <c r="DZ26" i="3"/>
  <c r="DZ27" i="3"/>
  <c r="DZ28" i="3"/>
  <c r="DZ29" i="3"/>
  <c r="DZ30" i="3"/>
  <c r="DZ31" i="3"/>
  <c r="DZ2" i="3"/>
  <c r="EA2" i="3" s="1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O6" i="3"/>
  <c r="DO5" i="3"/>
  <c r="DO4" i="3"/>
  <c r="DO3" i="3"/>
  <c r="DO2" i="3"/>
  <c r="DI26" i="3"/>
  <c r="DI27" i="3"/>
  <c r="DI28" i="3"/>
  <c r="DI29" i="3"/>
  <c r="DI30" i="3"/>
  <c r="DI31" i="3"/>
  <c r="DI25" i="3"/>
  <c r="DI24" i="3"/>
  <c r="DI23" i="3"/>
  <c r="DI22" i="3"/>
  <c r="DI21" i="3"/>
  <c r="DI20" i="3"/>
  <c r="DI19" i="3"/>
  <c r="DI18" i="3"/>
  <c r="DI17" i="3"/>
  <c r="DI16" i="3"/>
  <c r="DI15" i="3"/>
  <c r="DI14" i="3"/>
  <c r="DI13" i="3"/>
  <c r="DI12" i="3"/>
  <c r="DI11" i="3"/>
  <c r="DI10" i="3"/>
  <c r="DI9" i="3"/>
  <c r="DI8" i="3"/>
  <c r="DJ8" i="3" s="1"/>
  <c r="DI7" i="3"/>
  <c r="DJ7" i="3" s="1"/>
  <c r="DI6" i="3"/>
  <c r="DJ6" i="3" s="1"/>
  <c r="DI5" i="3"/>
  <c r="DJ5" i="3" s="1"/>
  <c r="DI4" i="3"/>
  <c r="DJ4" i="3" s="1"/>
  <c r="DI3" i="3"/>
  <c r="DJ3" i="3" s="1"/>
  <c r="DI2" i="3"/>
  <c r="DJ2" i="3" s="1"/>
  <c r="DD3" i="3"/>
  <c r="DE3" i="3" s="1"/>
  <c r="DD4" i="3"/>
  <c r="DE4" i="3" s="1"/>
  <c r="DD5" i="3"/>
  <c r="DE5" i="3" s="1"/>
  <c r="DD6" i="3"/>
  <c r="DE6" i="3" s="1"/>
  <c r="DD7" i="3"/>
  <c r="DE7" i="3" s="1"/>
  <c r="DD8" i="3"/>
  <c r="DE8" i="3" s="1"/>
  <c r="DD9" i="3"/>
  <c r="DD10" i="3"/>
  <c r="DD11" i="3"/>
  <c r="DD12" i="3"/>
  <c r="DD13" i="3"/>
  <c r="DD14" i="3"/>
  <c r="DD15" i="3"/>
  <c r="DD16" i="3"/>
  <c r="DD17" i="3"/>
  <c r="DD18" i="3"/>
  <c r="DD19" i="3"/>
  <c r="DD20" i="3"/>
  <c r="DD21" i="3"/>
  <c r="DD22" i="3"/>
  <c r="DD23" i="3"/>
  <c r="DD24" i="3"/>
  <c r="DD25" i="3"/>
  <c r="DD2" i="3"/>
  <c r="DE2" i="3" s="1"/>
  <c r="CR25" i="3"/>
  <c r="CR24" i="3"/>
  <c r="CR23" i="3"/>
  <c r="CR22" i="3"/>
  <c r="CR21" i="3"/>
  <c r="CR20" i="3"/>
  <c r="CR19" i="3"/>
  <c r="CR18" i="3"/>
  <c r="CR17" i="3"/>
  <c r="CR16" i="3"/>
  <c r="CR15" i="3"/>
  <c r="CR14" i="3"/>
  <c r="CR13" i="3"/>
  <c r="CR12" i="3"/>
  <c r="CR11" i="3"/>
  <c r="CR10" i="3"/>
  <c r="CR9" i="3"/>
  <c r="CR8" i="3"/>
  <c r="CR7" i="3"/>
  <c r="CR6" i="3"/>
  <c r="CR5" i="3"/>
  <c r="CR4" i="3"/>
  <c r="CR3" i="3"/>
  <c r="CR2" i="3"/>
  <c r="CL25" i="3"/>
  <c r="CL24" i="3"/>
  <c r="CL23" i="3"/>
  <c r="CL22" i="3"/>
  <c r="CL21" i="3"/>
  <c r="CL20" i="3"/>
  <c r="CL19" i="3"/>
  <c r="CL18" i="3"/>
  <c r="CL17" i="3"/>
  <c r="CL16" i="3"/>
  <c r="CL15" i="3"/>
  <c r="CL14" i="3"/>
  <c r="CL13" i="3"/>
  <c r="CL12" i="3"/>
  <c r="CL11" i="3"/>
  <c r="CL10" i="3"/>
  <c r="CL9" i="3"/>
  <c r="CL8" i="3"/>
  <c r="CM8" i="3" s="1"/>
  <c r="CL7" i="3"/>
  <c r="CM7" i="3" s="1"/>
  <c r="CL6" i="3"/>
  <c r="CM6" i="3" s="1"/>
  <c r="CL5" i="3"/>
  <c r="CM5" i="3" s="1"/>
  <c r="CL4" i="3"/>
  <c r="CM4" i="3" s="1"/>
  <c r="CL3" i="3"/>
  <c r="CM3" i="3" s="1"/>
  <c r="CL2" i="3"/>
  <c r="CM2" i="3" s="1"/>
  <c r="CG3" i="3"/>
  <c r="CH3" i="3" s="1"/>
  <c r="CG4" i="3"/>
  <c r="CH4" i="3" s="1"/>
  <c r="CG5" i="3"/>
  <c r="CH5" i="3" s="1"/>
  <c r="CG6" i="3"/>
  <c r="CH6" i="3" s="1"/>
  <c r="CG7" i="3"/>
  <c r="CH7" i="3" s="1"/>
  <c r="CG8" i="3"/>
  <c r="CH8" i="3" s="1"/>
  <c r="CG9" i="3"/>
  <c r="CG10" i="3"/>
  <c r="CG11" i="3"/>
  <c r="CG12" i="3"/>
  <c r="CG13" i="3"/>
  <c r="CG14" i="3"/>
  <c r="CG15" i="3"/>
  <c r="CG16" i="3"/>
  <c r="CG17" i="3"/>
  <c r="CG18" i="3"/>
  <c r="CG19" i="3"/>
  <c r="CG20" i="3"/>
  <c r="CG21" i="3"/>
  <c r="CG22" i="3"/>
  <c r="CG23" i="3"/>
  <c r="CG24" i="3"/>
  <c r="CG25" i="3"/>
  <c r="CG2" i="3"/>
  <c r="CH2" i="3" s="1"/>
  <c r="BT2" i="3"/>
  <c r="BT22" i="3"/>
  <c r="BT21" i="3"/>
  <c r="BT20" i="3"/>
  <c r="BT19" i="3"/>
  <c r="BT18" i="3"/>
  <c r="BT17" i="3"/>
  <c r="BT16" i="3"/>
  <c r="BT15" i="3"/>
  <c r="BT14" i="3"/>
  <c r="BT13" i="3"/>
  <c r="BT12" i="3"/>
  <c r="BT11" i="3"/>
  <c r="BT10" i="3"/>
  <c r="BT9" i="3"/>
  <c r="BT8" i="3"/>
  <c r="BT7" i="3"/>
  <c r="BT6" i="3"/>
  <c r="BT5" i="3"/>
  <c r="BT4" i="3"/>
  <c r="BT3" i="3"/>
  <c r="BN22" i="3"/>
  <c r="BN21" i="3"/>
  <c r="BN20" i="3"/>
  <c r="BN19" i="3"/>
  <c r="BN18" i="3"/>
  <c r="BN17" i="3"/>
  <c r="BN16" i="3"/>
  <c r="BN15" i="3"/>
  <c r="BN14" i="3"/>
  <c r="BN13" i="3"/>
  <c r="BN12" i="3"/>
  <c r="BN11" i="3"/>
  <c r="BN10" i="3"/>
  <c r="BN9" i="3"/>
  <c r="BN8" i="3"/>
  <c r="BO8" i="3" s="1"/>
  <c r="BN7" i="3"/>
  <c r="BO7" i="3" s="1"/>
  <c r="BN6" i="3"/>
  <c r="BO6" i="3" s="1"/>
  <c r="BN5" i="3"/>
  <c r="BO5" i="3" s="1"/>
  <c r="BN4" i="3"/>
  <c r="BO4" i="3" s="1"/>
  <c r="BN3" i="3"/>
  <c r="BO3" i="3" s="1"/>
  <c r="BN2" i="3"/>
  <c r="BO2" i="3" s="1"/>
  <c r="BI3" i="3"/>
  <c r="BJ3" i="3" s="1"/>
  <c r="BI4" i="3"/>
  <c r="BJ4" i="3" s="1"/>
  <c r="BI5" i="3"/>
  <c r="BJ5" i="3" s="1"/>
  <c r="BI6" i="3"/>
  <c r="BJ6" i="3" s="1"/>
  <c r="BI7" i="3"/>
  <c r="BJ7" i="3" s="1"/>
  <c r="BI8" i="3"/>
  <c r="BJ8" i="3" s="1"/>
  <c r="BI9" i="3"/>
  <c r="BI10" i="3"/>
  <c r="BI11" i="3"/>
  <c r="BI12" i="3"/>
  <c r="BI13" i="3"/>
  <c r="BI14" i="3"/>
  <c r="BI15" i="3"/>
  <c r="BI16" i="3"/>
  <c r="BI17" i="3"/>
  <c r="BI18" i="3"/>
  <c r="BI19" i="3"/>
  <c r="BI20" i="3"/>
  <c r="BI21" i="3"/>
  <c r="BI22" i="3"/>
  <c r="BI2" i="3"/>
  <c r="BJ2" i="3" s="1"/>
  <c r="ET10" i="3"/>
  <c r="ET9" i="3"/>
  <c r="ET8" i="3"/>
  <c r="ET7" i="3"/>
  <c r="ET6" i="3"/>
  <c r="ET5" i="3"/>
  <c r="ET4" i="3"/>
  <c r="ET3" i="3"/>
  <c r="ET2" i="3"/>
  <c r="DV10" i="3"/>
  <c r="DV9" i="3"/>
  <c r="DV8" i="3"/>
  <c r="DV7" i="3"/>
  <c r="DV6" i="3"/>
  <c r="DV5" i="3"/>
  <c r="DV4" i="3"/>
  <c r="DV3" i="3"/>
  <c r="DV2" i="3"/>
  <c r="CZ10" i="3"/>
  <c r="CZ9" i="3"/>
  <c r="CZ8" i="3"/>
  <c r="CZ7" i="3"/>
  <c r="CZ6" i="3"/>
  <c r="CZ5" i="3"/>
  <c r="CZ4" i="3"/>
  <c r="CZ3" i="3"/>
  <c r="CZ2" i="3"/>
  <c r="CC10" i="3"/>
  <c r="CC9" i="3"/>
  <c r="CC8" i="3"/>
  <c r="CC7" i="3"/>
  <c r="CC6" i="3"/>
  <c r="CC5" i="3"/>
  <c r="CC4" i="3"/>
  <c r="CC3" i="3"/>
  <c r="CC2" i="3"/>
  <c r="BE2" i="3"/>
  <c r="BE10" i="3"/>
  <c r="BE9" i="3"/>
  <c r="BE8" i="3"/>
  <c r="BE7" i="3"/>
  <c r="BE6" i="3"/>
  <c r="BE5" i="3"/>
  <c r="BE4" i="3"/>
  <c r="BE3" i="3"/>
  <c r="AX2" i="3"/>
  <c r="AX6" i="3"/>
  <c r="AX5" i="3"/>
  <c r="AX4" i="3"/>
  <c r="AX3" i="3"/>
  <c r="AN22" i="3"/>
  <c r="AN21" i="3"/>
  <c r="AN20" i="3"/>
  <c r="AN19" i="3"/>
  <c r="AN18" i="3"/>
  <c r="AN17" i="3"/>
  <c r="AN16" i="3"/>
  <c r="AN15" i="3"/>
  <c r="AN14" i="3"/>
  <c r="AN13" i="3"/>
  <c r="AN12" i="3"/>
  <c r="AN11" i="3"/>
  <c r="AN10" i="3"/>
  <c r="AN9" i="3"/>
  <c r="AN8" i="3"/>
  <c r="AN7" i="3"/>
  <c r="AN6" i="3"/>
  <c r="AN5" i="3"/>
  <c r="AN4" i="3"/>
  <c r="AN3" i="3"/>
  <c r="AN2" i="3"/>
  <c r="AJ2" i="3"/>
  <c r="AJ3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F3" i="3"/>
  <c r="AF4" i="3"/>
  <c r="AF5" i="3"/>
  <c r="AF6" i="3"/>
  <c r="AF7" i="3"/>
  <c r="AF8" i="3"/>
  <c r="AF9" i="3"/>
  <c r="AF10" i="3"/>
  <c r="AF2" i="3"/>
  <c r="W13" i="3"/>
  <c r="W14" i="3"/>
  <c r="W15" i="3"/>
  <c r="W12" i="3"/>
  <c r="W11" i="3"/>
  <c r="W10" i="3"/>
  <c r="W9" i="3"/>
  <c r="W8" i="3"/>
  <c r="W7" i="3"/>
  <c r="W6" i="3"/>
  <c r="W5" i="3"/>
  <c r="W4" i="3"/>
  <c r="W3" i="3"/>
  <c r="W2" i="3"/>
  <c r="R12" i="3"/>
  <c r="R11" i="3"/>
  <c r="R10" i="3"/>
  <c r="R9" i="3"/>
  <c r="R8" i="3"/>
  <c r="R7" i="3"/>
  <c r="R6" i="3"/>
  <c r="R5" i="3"/>
  <c r="R4" i="3"/>
  <c r="R3" i="3"/>
  <c r="R2" i="3"/>
  <c r="N3" i="3"/>
  <c r="N4" i="3"/>
  <c r="N5" i="3"/>
  <c r="N6" i="3"/>
  <c r="N7" i="3"/>
  <c r="N8" i="3"/>
  <c r="N9" i="3"/>
  <c r="N10" i="3"/>
  <c r="N11" i="3"/>
  <c r="N12" i="3"/>
  <c r="N2" i="3"/>
  <c r="J4" i="3"/>
  <c r="J3" i="3"/>
  <c r="J5" i="3"/>
  <c r="J6" i="3"/>
  <c r="J7" i="3"/>
  <c r="J8" i="3"/>
  <c r="J9" i="3"/>
  <c r="J2" i="3"/>
</calcChain>
</file>

<file path=xl/sharedStrings.xml><?xml version="1.0" encoding="utf-8"?>
<sst xmlns="http://schemas.openxmlformats.org/spreadsheetml/2006/main" count="7396" uniqueCount="1782">
  <si>
    <t>学科</t>
  </si>
  <si>
    <t>艺术学</t>
  </si>
  <si>
    <t>江苏</t>
  </si>
  <si>
    <t>山东</t>
  </si>
  <si>
    <t>上海</t>
  </si>
  <si>
    <t>北京</t>
  </si>
  <si>
    <t>安徽</t>
  </si>
  <si>
    <t>湖北</t>
  </si>
  <si>
    <t>浙江</t>
  </si>
  <si>
    <t>福建</t>
  </si>
  <si>
    <t>湖南</t>
  </si>
  <si>
    <t>广东</t>
  </si>
  <si>
    <t>天津</t>
  </si>
  <si>
    <t>河北</t>
  </si>
  <si>
    <t>李彬</t>
  </si>
  <si>
    <t>重庆</t>
  </si>
  <si>
    <t>河南</t>
  </si>
  <si>
    <t>黑龙江</t>
  </si>
  <si>
    <t>海南</t>
  </si>
  <si>
    <t>西藏</t>
  </si>
  <si>
    <t>云南</t>
  </si>
  <si>
    <t>山西</t>
  </si>
  <si>
    <t>吉林</t>
  </si>
  <si>
    <t>江西</t>
  </si>
  <si>
    <t>张卉</t>
  </si>
  <si>
    <t>西华师范大学</t>
  </si>
  <si>
    <t>四川</t>
  </si>
  <si>
    <t>四川师范大学</t>
  </si>
  <si>
    <t>成都大学</t>
  </si>
  <si>
    <t>机关</t>
  </si>
  <si>
    <t>辽宁</t>
  </si>
  <si>
    <t>王艳</t>
  </si>
  <si>
    <t>宁夏</t>
  </si>
  <si>
    <t>陕西</t>
  </si>
  <si>
    <t>新疆</t>
  </si>
  <si>
    <t>内蒙古</t>
  </si>
  <si>
    <t>广西</t>
  </si>
  <si>
    <t>甘肃</t>
  </si>
  <si>
    <t>贵州</t>
  </si>
  <si>
    <t>兵团</t>
  </si>
  <si>
    <t>四川理工学院</t>
  </si>
  <si>
    <t>何洁</t>
  </si>
  <si>
    <t>四川省艺术研究院</t>
  </si>
  <si>
    <t>西华大学</t>
  </si>
  <si>
    <t>军队</t>
  </si>
  <si>
    <t>冯旭</t>
  </si>
  <si>
    <t>王勇</t>
  </si>
  <si>
    <t>李林</t>
  </si>
  <si>
    <t>李刚</t>
  </si>
  <si>
    <t>西南交通大学</t>
  </si>
  <si>
    <t>西南民族大学</t>
  </si>
  <si>
    <t>教育学</t>
  </si>
  <si>
    <t>王建军</t>
  </si>
  <si>
    <t>四川省南充市嘉陵区教育科学研究室</t>
  </si>
  <si>
    <t>吴越</t>
  </si>
  <si>
    <t>颜军</t>
  </si>
  <si>
    <t>四川省达州市通川区第一小学校</t>
  </si>
  <si>
    <t>四川省成都市新都一中</t>
  </si>
  <si>
    <t>张丽萍</t>
  </si>
  <si>
    <t>王平</t>
  </si>
  <si>
    <t>西南石油大学</t>
  </si>
  <si>
    <t>成都理工大学</t>
  </si>
  <si>
    <t>电子科技大学</t>
  </si>
  <si>
    <t>马列·科社</t>
  </si>
  <si>
    <t>理论经济</t>
  </si>
  <si>
    <t>统计学</t>
  </si>
  <si>
    <t>任栋</t>
  </si>
  <si>
    <t>西南财经大学</t>
  </si>
  <si>
    <t>应用经济</t>
  </si>
  <si>
    <t>管理学</t>
  </si>
  <si>
    <t>法学</t>
  </si>
  <si>
    <t>何敏</t>
  </si>
  <si>
    <t>社会学</t>
  </si>
  <si>
    <t>人口学</t>
  </si>
  <si>
    <t>国际问题研究</t>
  </si>
  <si>
    <t>哲学</t>
  </si>
  <si>
    <t>李建华</t>
  </si>
  <si>
    <t>中国文学</t>
  </si>
  <si>
    <t>中国历史</t>
  </si>
  <si>
    <t>陈廷湘</t>
  </si>
  <si>
    <t>四川大学</t>
  </si>
  <si>
    <t>何一民</t>
  </si>
  <si>
    <t>世界历史</t>
  </si>
  <si>
    <t>考古学</t>
  </si>
  <si>
    <t>来仪</t>
  </si>
  <si>
    <t>党校</t>
  </si>
  <si>
    <t>陈井安</t>
  </si>
  <si>
    <t>四川省社会科学院</t>
  </si>
  <si>
    <t>李瑛</t>
  </si>
  <si>
    <t>巴多</t>
  </si>
  <si>
    <t>刘勇</t>
  </si>
  <si>
    <t>宗教学</t>
  </si>
  <si>
    <t>伏俊琏</t>
  </si>
  <si>
    <t>外国文学</t>
  </si>
  <si>
    <t>刘英</t>
  </si>
  <si>
    <t>语言学</t>
  </si>
  <si>
    <t>新闻学与传播学</t>
  </si>
  <si>
    <t>图书馆、情报与文献学</t>
  </si>
  <si>
    <t>体育学</t>
  </si>
  <si>
    <t>张艺</t>
  </si>
  <si>
    <t>成都中医药大学</t>
  </si>
  <si>
    <t>刘伟</t>
  </si>
  <si>
    <t>政治学</t>
  </si>
  <si>
    <t>李映福</t>
  </si>
  <si>
    <t>赵义山</t>
  </si>
  <si>
    <t>阎嘉</t>
  </si>
  <si>
    <t>土登彭措</t>
  </si>
  <si>
    <t>蔡华</t>
  </si>
  <si>
    <t>姚乐野</t>
  </si>
  <si>
    <t>郝勤</t>
  </si>
  <si>
    <t>成都体育学院</t>
  </si>
  <si>
    <t>寇纲</t>
  </si>
  <si>
    <t>赵劲松</t>
  </si>
  <si>
    <t>党史·党建</t>
  </si>
  <si>
    <t>青海</t>
  </si>
  <si>
    <t>吴燕</t>
  </si>
  <si>
    <t>李杰</t>
  </si>
  <si>
    <t>冯兵</t>
  </si>
  <si>
    <t>郭明</t>
  </si>
  <si>
    <t>胡丹</t>
  </si>
  <si>
    <t>黄天华</t>
  </si>
  <si>
    <t>王一平</t>
  </si>
  <si>
    <t>李苓</t>
  </si>
  <si>
    <t>觉乃·云才让</t>
  </si>
  <si>
    <t>四川广播电视台</t>
  </si>
  <si>
    <t>申喜萍</t>
  </si>
  <si>
    <t>张莉</t>
  </si>
  <si>
    <t>何平</t>
  </si>
  <si>
    <t>蔡东洲</t>
  </si>
  <si>
    <t>周晓琳</t>
  </si>
  <si>
    <t>文峰</t>
  </si>
  <si>
    <t>周殿昆</t>
  </si>
  <si>
    <t>梅红</t>
  </si>
  <si>
    <t>周于飞</t>
  </si>
  <si>
    <t>西南科技大学</t>
  </si>
  <si>
    <t>胡垚</t>
  </si>
  <si>
    <t>王琳</t>
  </si>
  <si>
    <t>李萍</t>
  </si>
  <si>
    <t>李健</t>
  </si>
  <si>
    <t>李涛</t>
  </si>
  <si>
    <t>杨峰</t>
  </si>
  <si>
    <t>黄寰</t>
  </si>
  <si>
    <t>路征</t>
  </si>
  <si>
    <t>程中兴</t>
  </si>
  <si>
    <t>何洪涛</t>
  </si>
  <si>
    <t>周芸芳</t>
  </si>
  <si>
    <t>杜江</t>
  </si>
  <si>
    <t>胡越英</t>
  </si>
  <si>
    <t>成都市社会科学院</t>
  </si>
  <si>
    <t>高然</t>
  </si>
  <si>
    <t>刘强</t>
  </si>
  <si>
    <t>严正道</t>
  </si>
  <si>
    <t>刘金华</t>
  </si>
  <si>
    <t>胡燕</t>
  </si>
  <si>
    <t>蒋宗许</t>
  </si>
  <si>
    <t>绵阳师范学院</t>
  </si>
  <si>
    <t>都兰军</t>
  </si>
  <si>
    <t>付敏</t>
  </si>
  <si>
    <t>马珂</t>
  </si>
  <si>
    <t>张敏</t>
  </si>
  <si>
    <t>成果文库</t>
  </si>
  <si>
    <t>姜生</t>
  </si>
  <si>
    <t>张建华</t>
  </si>
  <si>
    <t>刘波</t>
  </si>
  <si>
    <t>刘兴均</t>
  </si>
  <si>
    <t>杜文忠</t>
  </si>
  <si>
    <t>胡学举</t>
  </si>
  <si>
    <t>李新芝</t>
  </si>
  <si>
    <t>张首先</t>
  </si>
  <si>
    <t>成都医学院</t>
  </si>
  <si>
    <t>赵波</t>
  </si>
  <si>
    <t>李怀杰</t>
  </si>
  <si>
    <t>刘长江</t>
  </si>
  <si>
    <t>四川文理学院</t>
  </si>
  <si>
    <t>李后强</t>
  </si>
  <si>
    <t>杨帆</t>
  </si>
  <si>
    <t>刘世强</t>
  </si>
  <si>
    <t>薛成有</t>
  </si>
  <si>
    <t>中共成都市委党校</t>
  </si>
  <si>
    <t>沙莎</t>
  </si>
  <si>
    <t>杨燕</t>
  </si>
  <si>
    <t>中共四川省委党校</t>
  </si>
  <si>
    <t>蓝定香</t>
  </si>
  <si>
    <t>虞洪</t>
  </si>
  <si>
    <t>郝晓薇</t>
  </si>
  <si>
    <t>张琼</t>
  </si>
  <si>
    <t>颜俊儒</t>
  </si>
  <si>
    <t>朱凤霞</t>
  </si>
  <si>
    <t>中共四川省委省直机关党校</t>
  </si>
  <si>
    <t>何思妤</t>
  </si>
  <si>
    <t>四川农业大学</t>
  </si>
  <si>
    <t>鞠梅</t>
  </si>
  <si>
    <t>西南医科大学</t>
  </si>
  <si>
    <t>郑泰安</t>
  </si>
  <si>
    <t>陈家宏</t>
  </si>
  <si>
    <t>高增安</t>
  </si>
  <si>
    <t>马江</t>
  </si>
  <si>
    <t>王智勇</t>
  </si>
  <si>
    <t>崔罡</t>
  </si>
  <si>
    <t>曾凡英</t>
  </si>
  <si>
    <t>叶宁</t>
  </si>
  <si>
    <t>张成</t>
  </si>
  <si>
    <t>还格吉</t>
  </si>
  <si>
    <t>范春林</t>
  </si>
  <si>
    <t>王璐</t>
  </si>
  <si>
    <t>成都信息工程大学</t>
  </si>
  <si>
    <t>罗曲</t>
  </si>
  <si>
    <t>孟莹</t>
  </si>
  <si>
    <t>范雨涛</t>
  </si>
  <si>
    <t>泽翁拥忠</t>
  </si>
  <si>
    <t>蒲丽娟</t>
  </si>
  <si>
    <t>毛丽娅</t>
  </si>
  <si>
    <t>杨兴玉</t>
  </si>
  <si>
    <t>乐山师范学院</t>
  </si>
  <si>
    <t>谭光辉</t>
  </si>
  <si>
    <t>李晓峰</t>
  </si>
  <si>
    <t>戴莹莹</t>
  </si>
  <si>
    <t>范国英</t>
  </si>
  <si>
    <t>李慧</t>
  </si>
  <si>
    <t>连真然</t>
  </si>
  <si>
    <t>雷莉</t>
  </si>
  <si>
    <t>张巧云</t>
  </si>
  <si>
    <t>张芮菱</t>
  </si>
  <si>
    <t>张红坚</t>
  </si>
  <si>
    <t>赵元吉</t>
  </si>
  <si>
    <t>翟坤周</t>
  </si>
  <si>
    <t>杨其勇</t>
  </si>
  <si>
    <t>王毅</t>
  </si>
  <si>
    <t>兰夕雨</t>
  </si>
  <si>
    <t>张健丰</t>
  </si>
  <si>
    <t>梁中和</t>
  </si>
  <si>
    <t>李亚伟</t>
  </si>
  <si>
    <t>韩文龙</t>
  </si>
  <si>
    <t>杨洋</t>
  </si>
  <si>
    <t>刘璐</t>
  </si>
  <si>
    <t>徐赟</t>
  </si>
  <si>
    <t>戴小文</t>
  </si>
  <si>
    <t>李春梅</t>
  </si>
  <si>
    <t>龚驰</t>
  </si>
  <si>
    <t>王新</t>
  </si>
  <si>
    <t>郑伟宏</t>
  </si>
  <si>
    <t>王磊</t>
  </si>
  <si>
    <t>李丹</t>
  </si>
  <si>
    <t>蒋海曦</t>
  </si>
  <si>
    <t>陈辉</t>
  </si>
  <si>
    <t>陈果</t>
  </si>
  <si>
    <t>周冬</t>
  </si>
  <si>
    <t>黄博</t>
  </si>
  <si>
    <t>郭佳良</t>
  </si>
  <si>
    <t>黄涛</t>
  </si>
  <si>
    <t>高洁</t>
  </si>
  <si>
    <t>王怡</t>
  </si>
  <si>
    <t>张帆</t>
  </si>
  <si>
    <t>王阳</t>
  </si>
  <si>
    <t>张琴</t>
  </si>
  <si>
    <t>陈静</t>
  </si>
  <si>
    <t>赵艺</t>
  </si>
  <si>
    <t>肖承睿</t>
  </si>
  <si>
    <t>林熙</t>
  </si>
  <si>
    <t>周俊</t>
  </si>
  <si>
    <t>白赛藏草</t>
  </si>
  <si>
    <t>高杰</t>
  </si>
  <si>
    <t>刘思伟</t>
  </si>
  <si>
    <t>熊梅</t>
  </si>
  <si>
    <t>崔一楠</t>
  </si>
  <si>
    <t>朱叶</t>
  </si>
  <si>
    <t>陈勇</t>
  </si>
  <si>
    <t>李兰</t>
  </si>
  <si>
    <t>陈超</t>
  </si>
  <si>
    <t>张颖</t>
  </si>
  <si>
    <t>郭文</t>
  </si>
  <si>
    <t>张粲</t>
  </si>
  <si>
    <t>孙瑞雪</t>
  </si>
  <si>
    <t>李长生</t>
  </si>
  <si>
    <t>朱幸纯</t>
  </si>
  <si>
    <t>刘春</t>
  </si>
  <si>
    <t>何燕李</t>
  </si>
  <si>
    <t>方小莉</t>
  </si>
  <si>
    <t>刘艳</t>
  </si>
  <si>
    <t>罗艺雪</t>
  </si>
  <si>
    <t>黄阳</t>
  </si>
  <si>
    <t>刘路</t>
  </si>
  <si>
    <t>刘锐</t>
  </si>
  <si>
    <t>刘郝霞</t>
  </si>
  <si>
    <t>杜辉</t>
  </si>
  <si>
    <t>李薛妃</t>
  </si>
  <si>
    <t>王英</t>
  </si>
  <si>
    <t>陈丛刊</t>
  </si>
  <si>
    <t>张永韬</t>
  </si>
  <si>
    <t>李少波</t>
  </si>
  <si>
    <t>刘凤</t>
  </si>
  <si>
    <t>刘颖</t>
  </si>
  <si>
    <t>王路昊</t>
  </si>
  <si>
    <t>王坤</t>
  </si>
  <si>
    <t>王佳</t>
  </si>
  <si>
    <t>吴良平</t>
  </si>
  <si>
    <t>杨菁</t>
  </si>
  <si>
    <t>邓勇</t>
  </si>
  <si>
    <t>李元光</t>
  </si>
  <si>
    <t>罗宏</t>
  </si>
  <si>
    <t>龙宗智</t>
  </si>
  <si>
    <t>王海燕</t>
  </si>
  <si>
    <t>王卓</t>
  </si>
  <si>
    <t>王军杰</t>
  </si>
  <si>
    <t>张力</t>
  </si>
  <si>
    <t>张勇</t>
  </si>
  <si>
    <t>彭裕商</t>
  </si>
  <si>
    <t>李桂华</t>
  </si>
  <si>
    <t>揭筱纹</t>
  </si>
  <si>
    <t>周玉</t>
  </si>
  <si>
    <t>李群山</t>
  </si>
  <si>
    <t>李宏伟</t>
  </si>
  <si>
    <t>郭从伦</t>
  </si>
  <si>
    <t>文翔</t>
  </si>
  <si>
    <t>陈多闻</t>
  </si>
  <si>
    <t>彭华</t>
  </si>
  <si>
    <t>吴龙灿</t>
  </si>
  <si>
    <t>宜宾学院</t>
  </si>
  <si>
    <t>陈志远</t>
  </si>
  <si>
    <t>林胜强</t>
  </si>
  <si>
    <t>杨慧玲</t>
  </si>
  <si>
    <t>肖韶峰</t>
  </si>
  <si>
    <t>潘小军</t>
  </si>
  <si>
    <t>顾兴树</t>
  </si>
  <si>
    <t>杨艳</t>
  </si>
  <si>
    <t>杜伟</t>
  </si>
  <si>
    <t>杜兴端</t>
  </si>
  <si>
    <t>四川省农业科学院</t>
  </si>
  <si>
    <t>刘鸿渊</t>
  </si>
  <si>
    <t>高琪</t>
  </si>
  <si>
    <t>曾忠东</t>
  </si>
  <si>
    <t>罗志华</t>
  </si>
  <si>
    <t>马光宇</t>
  </si>
  <si>
    <t>夏怡凡</t>
  </si>
  <si>
    <t>李俊</t>
  </si>
  <si>
    <t>刘智勇</t>
  </si>
  <si>
    <t>范逢春</t>
  </si>
  <si>
    <t>江永众</t>
  </si>
  <si>
    <t>张金海</t>
  </si>
  <si>
    <t>徐正东</t>
  </si>
  <si>
    <t>聂应德</t>
  </si>
  <si>
    <t>魏人民</t>
  </si>
  <si>
    <t>张淑芳</t>
  </si>
  <si>
    <t>张萍</t>
  </si>
  <si>
    <t>李志勇</t>
  </si>
  <si>
    <t>谭敏</t>
  </si>
  <si>
    <t>许传新</t>
  </si>
  <si>
    <t>陈涛</t>
  </si>
  <si>
    <t>李沄璋</t>
  </si>
  <si>
    <t>黄娟</t>
  </si>
  <si>
    <t>谭祖雪</t>
  </si>
  <si>
    <t>胡俊波</t>
  </si>
  <si>
    <t>魏俊雄</t>
  </si>
  <si>
    <t>田茂旺</t>
  </si>
  <si>
    <t>白玛措</t>
  </si>
  <si>
    <t>郎维伟</t>
  </si>
  <si>
    <t>陈国典</t>
  </si>
  <si>
    <t>肖琼</t>
  </si>
  <si>
    <t>王建华</t>
  </si>
  <si>
    <t>柴剑峰</t>
  </si>
  <si>
    <t>鲁炜中</t>
  </si>
  <si>
    <t>王军</t>
  </si>
  <si>
    <t>陈丹镝</t>
  </si>
  <si>
    <t>张恒</t>
  </si>
  <si>
    <t>张世均</t>
  </si>
  <si>
    <t>兰江</t>
  </si>
  <si>
    <t>原航</t>
  </si>
  <si>
    <t>刘开军</t>
  </si>
  <si>
    <t>旦增遵珠</t>
  </si>
  <si>
    <t>杨民</t>
  </si>
  <si>
    <t>李德英</t>
  </si>
  <si>
    <t>原祖杰</t>
  </si>
  <si>
    <t>袁艳</t>
  </si>
  <si>
    <t>宋吉香</t>
  </si>
  <si>
    <t>刘朝霞</t>
  </si>
  <si>
    <t>白冰</t>
  </si>
  <si>
    <t>张屹</t>
  </si>
  <si>
    <t>王长才</t>
  </si>
  <si>
    <t>孙宝</t>
  </si>
  <si>
    <t>朱利华</t>
  </si>
  <si>
    <t>李睿</t>
  </si>
  <si>
    <t>郑海涛</t>
  </si>
  <si>
    <t>吴结评</t>
  </si>
  <si>
    <t>刘进</t>
  </si>
  <si>
    <t>周俊勋</t>
  </si>
  <si>
    <t>李宇凤</t>
  </si>
  <si>
    <t>詹恂</t>
  </si>
  <si>
    <t>操慧</t>
  </si>
  <si>
    <t>俞运宏</t>
  </si>
  <si>
    <t>彭剑</t>
  </si>
  <si>
    <t>唐英</t>
  </si>
  <si>
    <t>陈雪奇</t>
  </si>
  <si>
    <t>张泸月</t>
  </si>
  <si>
    <t>胡建</t>
  </si>
  <si>
    <t>许巧云</t>
  </si>
  <si>
    <t>彭燕</t>
  </si>
  <si>
    <t>陈林会</t>
  </si>
  <si>
    <t>蔡兴林</t>
  </si>
  <si>
    <t>卢文云</t>
  </si>
  <si>
    <t>杨世勇</t>
  </si>
  <si>
    <t>陈振勇</t>
  </si>
  <si>
    <t>王建琼</t>
  </si>
  <si>
    <t>颜锦江</t>
  </si>
  <si>
    <t>向武</t>
  </si>
  <si>
    <t>舒艳</t>
  </si>
  <si>
    <t>黎春</t>
  </si>
  <si>
    <t>张建锋</t>
  </si>
  <si>
    <t>杨强</t>
  </si>
  <si>
    <t>卿涛</t>
  </si>
  <si>
    <t>刘毅</t>
  </si>
  <si>
    <t>云丹尼玛</t>
  </si>
  <si>
    <t>汤志伟</t>
  </si>
  <si>
    <t>张泽洪</t>
  </si>
  <si>
    <t>赵洋</t>
  </si>
  <si>
    <t>胡军方</t>
  </si>
  <si>
    <t>贺立龙</t>
  </si>
  <si>
    <t>李云荣</t>
  </si>
  <si>
    <t>裴玮</t>
  </si>
  <si>
    <t>四川建筑职业技术学院</t>
  </si>
  <si>
    <t>周小娟</t>
  </si>
  <si>
    <t>梅燕</t>
  </si>
  <si>
    <t>陈光</t>
  </si>
  <si>
    <t>傅晶晶</t>
  </si>
  <si>
    <t>秦博</t>
  </si>
  <si>
    <t>四川省委省直机关党校</t>
  </si>
  <si>
    <t>陈家建</t>
  </si>
  <si>
    <t>李启明</t>
  </si>
  <si>
    <t>梁艳</t>
  </si>
  <si>
    <t>才让道吉</t>
  </si>
  <si>
    <t>李国政</t>
  </si>
  <si>
    <t>中国民用航空飞行学院</t>
  </si>
  <si>
    <t>单德朋</t>
  </si>
  <si>
    <t>拉马文才</t>
  </si>
  <si>
    <t>王天玉</t>
  </si>
  <si>
    <t>宋国栋</t>
  </si>
  <si>
    <t>李景峰</t>
  </si>
  <si>
    <t>张宇</t>
  </si>
  <si>
    <t>冯渝杰</t>
  </si>
  <si>
    <t>王有粮</t>
  </si>
  <si>
    <t>康健</t>
  </si>
  <si>
    <t>邹薇</t>
  </si>
  <si>
    <t>王京强</t>
  </si>
  <si>
    <t>成都师范学院</t>
  </si>
  <si>
    <t>王燕飞</t>
  </si>
  <si>
    <t>唐新梅</t>
  </si>
  <si>
    <t>高树博</t>
  </si>
  <si>
    <t>唐弦韵</t>
  </si>
  <si>
    <t>方仪力</t>
  </si>
  <si>
    <t>陈顺强</t>
  </si>
  <si>
    <t>王欢妮</t>
  </si>
  <si>
    <t>孙亮亮</t>
  </si>
  <si>
    <t>刘辛丹</t>
  </si>
  <si>
    <t>刘霞</t>
  </si>
  <si>
    <t>柴云梅</t>
  </si>
  <si>
    <t>袁佳</t>
  </si>
  <si>
    <t>成都市委党校</t>
  </si>
  <si>
    <t>史海霞</t>
  </si>
  <si>
    <t>唐鹏</t>
  </si>
  <si>
    <t>段桂敏</t>
  </si>
  <si>
    <t>马骁</t>
  </si>
  <si>
    <t>左卫民</t>
  </si>
  <si>
    <t>李建军</t>
  </si>
  <si>
    <t>韦克难</t>
  </si>
  <si>
    <t>沈茂英</t>
  </si>
  <si>
    <t>蒋彬</t>
  </si>
  <si>
    <t>廖久明</t>
  </si>
  <si>
    <t>蒋晓丽</t>
  </si>
  <si>
    <t>王学东</t>
  </si>
  <si>
    <t>张明善</t>
  </si>
  <si>
    <t>王国敏</t>
  </si>
  <si>
    <t>曾淼</t>
  </si>
  <si>
    <t>胡惊雷</t>
  </si>
  <si>
    <t>黄祖军</t>
  </si>
  <si>
    <t>杨世文</t>
  </si>
  <si>
    <t>张培高</t>
  </si>
  <si>
    <t>雷震</t>
  </si>
  <si>
    <t>姜凌</t>
  </si>
  <si>
    <t>何雄浪</t>
  </si>
  <si>
    <t>高燕</t>
  </si>
  <si>
    <t>韩立达</t>
  </si>
  <si>
    <t>曾维忠</t>
  </si>
  <si>
    <t>吕火明</t>
  </si>
  <si>
    <t>杨丽梅</t>
  </si>
  <si>
    <t>郑平</t>
  </si>
  <si>
    <t>赵颖岚</t>
  </si>
  <si>
    <t>陈波</t>
  </si>
  <si>
    <t>叶本乾</t>
  </si>
  <si>
    <t>赖廷谦</t>
  </si>
  <si>
    <t>陈卯轩</t>
  </si>
  <si>
    <t>郑莉芳</t>
  </si>
  <si>
    <t>全亮</t>
  </si>
  <si>
    <t>鲁篱</t>
  </si>
  <si>
    <t>章合运</t>
  </si>
  <si>
    <t>黄丽娟</t>
  </si>
  <si>
    <t>郭英</t>
  </si>
  <si>
    <t>张会平</t>
  </si>
  <si>
    <t>陈文胜</t>
  </si>
  <si>
    <t>伏绍宏</t>
  </si>
  <si>
    <t>张慧芳</t>
  </si>
  <si>
    <t>金淑彬</t>
  </si>
  <si>
    <t>田青</t>
  </si>
  <si>
    <t>邓杰</t>
  </si>
  <si>
    <t>胡昂</t>
  </si>
  <si>
    <t>范召全</t>
  </si>
  <si>
    <t>鲍文</t>
  </si>
  <si>
    <t>郭利芳</t>
  </si>
  <si>
    <t>卢阳春</t>
  </si>
  <si>
    <t>董亮</t>
  </si>
  <si>
    <t>戴永红</t>
  </si>
  <si>
    <t>邹一清</t>
  </si>
  <si>
    <t>范瑛</t>
  </si>
  <si>
    <t>谯珊</t>
  </si>
  <si>
    <t>宁全红</t>
  </si>
  <si>
    <t>田利军</t>
  </si>
  <si>
    <t>张兰星</t>
  </si>
  <si>
    <t>张烨</t>
  </si>
  <si>
    <t>董晓荣</t>
  </si>
  <si>
    <t>覃江</t>
  </si>
  <si>
    <t>郑堆</t>
  </si>
  <si>
    <t>任雅仙</t>
  </si>
  <si>
    <t>胡言会</t>
  </si>
  <si>
    <t>川北医学院</t>
  </si>
  <si>
    <t>马建智</t>
  </si>
  <si>
    <t>何易展</t>
  </si>
  <si>
    <t>李春蓉</t>
  </si>
  <si>
    <t>余作胜</t>
  </si>
  <si>
    <t>李光荣</t>
  </si>
  <si>
    <t>周维东</t>
  </si>
  <si>
    <t>魏清光</t>
  </si>
  <si>
    <t>曾洪伟</t>
  </si>
  <si>
    <t>邹威华</t>
  </si>
  <si>
    <t>张玮</t>
  </si>
  <si>
    <t>任运忠</t>
  </si>
  <si>
    <t>张玲</t>
  </si>
  <si>
    <t>李志强</t>
  </si>
  <si>
    <t>黎明</t>
  </si>
  <si>
    <t>谭伟</t>
  </si>
  <si>
    <t>廖德明</t>
  </si>
  <si>
    <t>杨嘉嵋</t>
  </si>
  <si>
    <t>李东平</t>
  </si>
  <si>
    <t>韩洪</t>
  </si>
  <si>
    <t>赵小波</t>
  </si>
  <si>
    <t>程孝良</t>
  </si>
  <si>
    <t>瞿沐学</t>
  </si>
  <si>
    <t>王萍</t>
  </si>
  <si>
    <t>王永安</t>
  </si>
  <si>
    <t>王广虎</t>
  </si>
  <si>
    <t>刘晓红</t>
  </si>
  <si>
    <t>左大杰</t>
  </si>
  <si>
    <t>李江涛</t>
  </si>
  <si>
    <t>贺国生</t>
  </si>
  <si>
    <t>邓一恒</t>
  </si>
  <si>
    <t>郭志刚</t>
  </si>
  <si>
    <t>郑军</t>
  </si>
  <si>
    <t>蒋朝哲</t>
  </si>
  <si>
    <t>罗亚玲</t>
  </si>
  <si>
    <t>谭晓钟</t>
  </si>
  <si>
    <t>任学辉</t>
  </si>
  <si>
    <t>刘学彬</t>
  </si>
  <si>
    <t>蒋志如</t>
  </si>
  <si>
    <t>马胜</t>
  </si>
  <si>
    <t>郭岚</t>
  </si>
  <si>
    <t>刘航</t>
  </si>
  <si>
    <t>王华</t>
  </si>
  <si>
    <t>李化树</t>
  </si>
  <si>
    <t>徐万刚</t>
  </si>
  <si>
    <t>四川省经济发展研究院</t>
  </si>
  <si>
    <t>陈蛇</t>
  </si>
  <si>
    <t>杨少垒</t>
  </si>
  <si>
    <t>付宗平</t>
  </si>
  <si>
    <t>张迎春</t>
  </si>
  <si>
    <t>邱雁</t>
  </si>
  <si>
    <t>四川省文物考古研究院</t>
  </si>
  <si>
    <t>李学林</t>
  </si>
  <si>
    <t>曾敏</t>
  </si>
  <si>
    <t>韩源</t>
  </si>
  <si>
    <t>刘荣</t>
  </si>
  <si>
    <t>张为波</t>
  </si>
  <si>
    <t>王正惠</t>
  </si>
  <si>
    <t>马治鸾</t>
  </si>
  <si>
    <t>陈藻</t>
  </si>
  <si>
    <t>曾益</t>
  </si>
  <si>
    <t>王黔</t>
  </si>
  <si>
    <t>刘小强</t>
  </si>
  <si>
    <t>景璐石</t>
  </si>
  <si>
    <t>傅林</t>
  </si>
  <si>
    <t>范佳</t>
  </si>
  <si>
    <t>张晓君</t>
  </si>
  <si>
    <t>根呷翁姆</t>
  </si>
  <si>
    <t>王大伟</t>
  </si>
  <si>
    <t>何立芳</t>
  </si>
  <si>
    <t>向玉成</t>
  </si>
  <si>
    <t>四川旅游学院</t>
  </si>
  <si>
    <t>张延清</t>
  </si>
  <si>
    <t>王斌</t>
  </si>
  <si>
    <t>彭超</t>
  </si>
  <si>
    <t>黄立</t>
  </si>
  <si>
    <t>刘胜利</t>
  </si>
  <si>
    <t>胡金旺</t>
  </si>
  <si>
    <t>谭平</t>
  </si>
  <si>
    <t>田君</t>
  </si>
  <si>
    <t>李蜀人</t>
  </si>
  <si>
    <t>刘占祥</t>
  </si>
  <si>
    <t>史本山</t>
  </si>
  <si>
    <t>李德虎</t>
  </si>
  <si>
    <t>龚松柏</t>
  </si>
  <si>
    <t>李来儿</t>
  </si>
  <si>
    <t>陈红霞</t>
  </si>
  <si>
    <t>朱冬梅</t>
  </si>
  <si>
    <t>董晓松</t>
  </si>
  <si>
    <t>谢春凌</t>
  </si>
  <si>
    <t>郭玉坤</t>
  </si>
  <si>
    <t>杨志远</t>
  </si>
  <si>
    <t>陈蓉</t>
  </si>
  <si>
    <t>袁平</t>
  </si>
  <si>
    <t>张小飞</t>
  </si>
  <si>
    <t>袁阳</t>
  </si>
  <si>
    <t>许京元</t>
  </si>
  <si>
    <t>廖伟</t>
  </si>
  <si>
    <t>王均</t>
  </si>
  <si>
    <t>四川华西文化产业研究院</t>
  </si>
  <si>
    <t>邓达</t>
  </si>
  <si>
    <t>赵英</t>
  </si>
  <si>
    <t>邹立波</t>
  </si>
  <si>
    <t>郭建勋</t>
  </si>
  <si>
    <t>蔡伟民</t>
  </si>
  <si>
    <t>李昊</t>
  </si>
  <si>
    <t>程文玉</t>
  </si>
  <si>
    <t>泸州医学院</t>
  </si>
  <si>
    <t>唐晓梅</t>
  </si>
  <si>
    <t>丁少群</t>
  </si>
  <si>
    <t>钟云华</t>
  </si>
  <si>
    <t>四川警察学院</t>
  </si>
  <si>
    <t>张原</t>
  </si>
  <si>
    <t>陈玉琴</t>
  </si>
  <si>
    <t>陈天柱</t>
  </si>
  <si>
    <t>邓都</t>
  </si>
  <si>
    <t>吕先竞</t>
  </si>
  <si>
    <t>殷晓燕</t>
  </si>
  <si>
    <t>岳改玲</t>
  </si>
  <si>
    <t>杨镇源</t>
  </si>
  <si>
    <t>陈景元</t>
  </si>
  <si>
    <t>内江师范学院</t>
  </si>
  <si>
    <t>史迹</t>
  </si>
  <si>
    <t>刘海燕</t>
  </si>
  <si>
    <t>侯水平</t>
  </si>
  <si>
    <t>雷安军</t>
  </si>
  <si>
    <t>郭士礼</t>
  </si>
  <si>
    <t>王川</t>
  </si>
  <si>
    <t>伍联群</t>
  </si>
  <si>
    <t>向荣</t>
  </si>
  <si>
    <t>陈名财</t>
  </si>
  <si>
    <t>高小强</t>
  </si>
  <si>
    <t>吴兵</t>
  </si>
  <si>
    <t>重点</t>
  </si>
  <si>
    <t>傅华</t>
  </si>
  <si>
    <t>一般</t>
  </si>
  <si>
    <t>王晓辉</t>
  </si>
  <si>
    <t>青年</t>
  </si>
  <si>
    <t>王菁</t>
  </si>
  <si>
    <t>刘锡良</t>
  </si>
  <si>
    <t>杨德霞</t>
  </si>
  <si>
    <t>田雪梅</t>
  </si>
  <si>
    <t>卓武扬</t>
  </si>
  <si>
    <t>付有强</t>
  </si>
  <si>
    <t>王雪梅</t>
  </si>
  <si>
    <t>许瑶丽</t>
  </si>
  <si>
    <t>杨振之</t>
  </si>
  <si>
    <t>牛永革</t>
  </si>
  <si>
    <t>杜学元</t>
  </si>
  <si>
    <t>潘殊闲</t>
  </si>
  <si>
    <t>彭克强</t>
  </si>
  <si>
    <t>杨遂全</t>
  </si>
  <si>
    <t>劳承玉</t>
  </si>
  <si>
    <t>盖建民</t>
  </si>
  <si>
    <t>欧阳宏生</t>
  </si>
  <si>
    <t>张雪梅</t>
  </si>
  <si>
    <t>高中伟</t>
  </si>
  <si>
    <t>刘益飞</t>
  </si>
  <si>
    <t>兰亚宾</t>
  </si>
  <si>
    <t>宜宾市委党校</t>
  </si>
  <si>
    <t>刘兴淑</t>
  </si>
  <si>
    <t>黄开国</t>
  </si>
  <si>
    <t>龚勤林</t>
  </si>
  <si>
    <t>邱爽</t>
  </si>
  <si>
    <t>熊海帆</t>
  </si>
  <si>
    <t>郭正模</t>
  </si>
  <si>
    <t>石磊</t>
  </si>
  <si>
    <t>干胜道</t>
  </si>
  <si>
    <t>蒋瑛</t>
  </si>
  <si>
    <t>盛毅</t>
  </si>
  <si>
    <t>陈兰芳</t>
  </si>
  <si>
    <t>王玲</t>
  </si>
  <si>
    <t>饶蕾</t>
  </si>
  <si>
    <t>尹忠明</t>
  </si>
  <si>
    <t>陈志国</t>
  </si>
  <si>
    <t>李冬梅</t>
  </si>
  <si>
    <t>周琳</t>
  </si>
  <si>
    <t>邓菊秋</t>
  </si>
  <si>
    <t>洪正</t>
  </si>
  <si>
    <t>彭莉莎</t>
  </si>
  <si>
    <t>王蓓</t>
  </si>
  <si>
    <t>史云贵</t>
  </si>
  <si>
    <t>唐绍洪</t>
  </si>
  <si>
    <t>尹音频</t>
  </si>
  <si>
    <t>谢维雁</t>
  </si>
  <si>
    <t>向朝阳</t>
  </si>
  <si>
    <t>肖敏</t>
  </si>
  <si>
    <t>胡启忠</t>
  </si>
  <si>
    <t>刘敏</t>
  </si>
  <si>
    <t>刘洲</t>
  </si>
  <si>
    <t>王伦刚</t>
  </si>
  <si>
    <t>赵琪</t>
  </si>
  <si>
    <t>马林英</t>
  </si>
  <si>
    <t>李媛</t>
  </si>
  <si>
    <t>张立辉</t>
  </si>
  <si>
    <t>涂裕春</t>
  </si>
  <si>
    <t>索南才让</t>
  </si>
  <si>
    <t>陶斯文</t>
  </si>
  <si>
    <t>杨文武</t>
  </si>
  <si>
    <t>张循</t>
  </si>
  <si>
    <t>周小粒</t>
  </si>
  <si>
    <t>赵德云</t>
  </si>
  <si>
    <t>谭颖</t>
  </si>
  <si>
    <t>周冶</t>
  </si>
  <si>
    <t>刘雄峰</t>
  </si>
  <si>
    <t>苏宁</t>
  </si>
  <si>
    <t>曾平</t>
  </si>
  <si>
    <t>雷勇</t>
  </si>
  <si>
    <t>王永波</t>
  </si>
  <si>
    <t>刘永志</t>
  </si>
  <si>
    <t>邹红</t>
  </si>
  <si>
    <t>胡志红</t>
  </si>
  <si>
    <t>王欣</t>
  </si>
  <si>
    <t>楚军</t>
  </si>
  <si>
    <t>汤红娟</t>
  </si>
  <si>
    <t>高怀勇</t>
  </si>
  <si>
    <t>杨光荣</t>
  </si>
  <si>
    <t>邱富元</t>
  </si>
  <si>
    <t>苏连科</t>
  </si>
  <si>
    <t>张小强</t>
  </si>
  <si>
    <t>王炎龙</t>
  </si>
  <si>
    <t>刘海明</t>
  </si>
  <si>
    <t>马捷</t>
  </si>
  <si>
    <t>王虹</t>
  </si>
  <si>
    <t>袁琳蓉</t>
  </si>
  <si>
    <t>刘炜</t>
  </si>
  <si>
    <t>谭康</t>
  </si>
  <si>
    <t>徐明</t>
  </si>
  <si>
    <t>陈正</t>
  </si>
  <si>
    <t>张碧</t>
  </si>
  <si>
    <t>肖延高</t>
  </si>
  <si>
    <t>刘家凤</t>
  </si>
  <si>
    <t>邓明艳</t>
  </si>
  <si>
    <t>甘庭宇</t>
  </si>
  <si>
    <t>曾明</t>
  </si>
  <si>
    <t>朱红波</t>
  </si>
  <si>
    <t>林海亮</t>
  </si>
  <si>
    <t>龙伟</t>
  </si>
  <si>
    <t>陈宗权</t>
  </si>
  <si>
    <t>宋婷</t>
  </si>
  <si>
    <t>张尚英</t>
  </si>
  <si>
    <t>李先敏</t>
  </si>
  <si>
    <t>张璟</t>
  </si>
  <si>
    <t>唐元琦</t>
  </si>
  <si>
    <t>方燕</t>
  </si>
  <si>
    <t>姚星</t>
  </si>
  <si>
    <t>逯建</t>
  </si>
  <si>
    <t>胡子祥</t>
  </si>
  <si>
    <t>廖祖君</t>
  </si>
  <si>
    <t>李怡</t>
  </si>
  <si>
    <t>杨铭</t>
  </si>
  <si>
    <t>张鸣鸣</t>
  </si>
  <si>
    <t>肖育才</t>
  </si>
  <si>
    <t>王鹏</t>
  </si>
  <si>
    <t>李俭富</t>
  </si>
  <si>
    <t>李奋生</t>
  </si>
  <si>
    <t>申恒胜</t>
  </si>
  <si>
    <t>熊谋林</t>
  </si>
  <si>
    <t>何颖</t>
  </si>
  <si>
    <t>廖静怡</t>
  </si>
  <si>
    <t>张浩淼</t>
  </si>
  <si>
    <t>陈云</t>
  </si>
  <si>
    <t>黄辛建</t>
  </si>
  <si>
    <t>丁虹</t>
  </si>
  <si>
    <t>李文勇</t>
  </si>
  <si>
    <t>窦存芳</t>
  </si>
  <si>
    <t>王汝辉</t>
  </si>
  <si>
    <t>李剑</t>
  </si>
  <si>
    <t>马艳霞</t>
  </si>
  <si>
    <t>沈影</t>
  </si>
  <si>
    <t>李世佳</t>
  </si>
  <si>
    <t>张晓川</t>
  </si>
  <si>
    <t>付志刚</t>
  </si>
  <si>
    <t>刘渟</t>
  </si>
  <si>
    <t>成功伟</t>
  </si>
  <si>
    <t>吕和应</t>
  </si>
  <si>
    <t>赵法欣</t>
  </si>
  <si>
    <t>陈灿平</t>
  </si>
  <si>
    <t>于孟洲</t>
  </si>
  <si>
    <t>符永利</t>
  </si>
  <si>
    <t>邓曦</t>
  </si>
  <si>
    <t>朱展炎</t>
  </si>
  <si>
    <t>续静</t>
  </si>
  <si>
    <t>金小天</t>
  </si>
  <si>
    <t>陈国华</t>
  </si>
  <si>
    <t>何家勇</t>
  </si>
  <si>
    <t>余婷</t>
  </si>
  <si>
    <t>陈映</t>
  </si>
  <si>
    <t>谭玲</t>
  </si>
  <si>
    <t>蒋忠波</t>
  </si>
  <si>
    <t>张晓霞</t>
  </si>
  <si>
    <t>龚茂富</t>
  </si>
  <si>
    <t>王洪珅</t>
  </si>
  <si>
    <t>黄勇</t>
  </si>
  <si>
    <t>王群智</t>
  </si>
  <si>
    <t>李海梅</t>
  </si>
  <si>
    <t>贺政纲</t>
  </si>
  <si>
    <t>李永政</t>
  </si>
  <si>
    <t>刘媛媛</t>
  </si>
  <si>
    <t>西部</t>
  </si>
  <si>
    <t>杨翰卿</t>
  </si>
  <si>
    <t>段玉明</t>
  </si>
  <si>
    <t>白彬</t>
  </si>
  <si>
    <t>赵毅衡</t>
  </si>
  <si>
    <t>沙马拉毅</t>
  </si>
  <si>
    <t>蔡春</t>
  </si>
  <si>
    <t>里赞</t>
  </si>
  <si>
    <t>龙小平</t>
  </si>
  <si>
    <t>董春林</t>
  </si>
  <si>
    <t>左志南</t>
  </si>
  <si>
    <t>赖慧玲</t>
  </si>
  <si>
    <t>杜黎明</t>
  </si>
  <si>
    <t>吴书林</t>
  </si>
  <si>
    <t>李蒙</t>
  </si>
  <si>
    <t>夏微</t>
  </si>
  <si>
    <t>张桂权</t>
  </si>
  <si>
    <t>张丹</t>
  </si>
  <si>
    <t>姚连兵</t>
  </si>
  <si>
    <t>杨小平</t>
  </si>
  <si>
    <t>四川人民出版社</t>
  </si>
  <si>
    <t>吴晓明</t>
  </si>
  <si>
    <t>成都市泡桐树小学</t>
  </si>
  <si>
    <t>孟大川</t>
  </si>
  <si>
    <t>江世银</t>
  </si>
  <si>
    <t>张传能</t>
  </si>
  <si>
    <t>曾繁亮</t>
  </si>
  <si>
    <t>黄宗捷</t>
  </si>
  <si>
    <t>牟文富</t>
  </si>
  <si>
    <t>李珂</t>
  </si>
  <si>
    <t>林科吉</t>
  </si>
  <si>
    <t>何清</t>
  </si>
  <si>
    <t>孙大飞</t>
  </si>
  <si>
    <t>黄小芃</t>
  </si>
  <si>
    <t>龚秀勇</t>
  </si>
  <si>
    <t>华尔江</t>
  </si>
  <si>
    <t>吴晓云</t>
  </si>
  <si>
    <t>宋志辉</t>
  </si>
  <si>
    <t>王洪树</t>
  </si>
  <si>
    <t>程兵</t>
  </si>
  <si>
    <t>刘国华</t>
  </si>
  <si>
    <t>庄天慧</t>
  </si>
  <si>
    <t>漆雁斌</t>
  </si>
  <si>
    <t>祁晓玲</t>
  </si>
  <si>
    <t>邓绍辉</t>
  </si>
  <si>
    <t>袁雪梅</t>
  </si>
  <si>
    <t>张思军</t>
  </si>
  <si>
    <t>杨红旗</t>
  </si>
  <si>
    <t>朱雨可</t>
  </si>
  <si>
    <t>翁舟杰</t>
  </si>
  <si>
    <t>杨海涛</t>
  </si>
  <si>
    <t>邓大鸣</t>
  </si>
  <si>
    <t>冉绵惠</t>
  </si>
  <si>
    <t>陈昌洪</t>
  </si>
  <si>
    <t>孙纪文</t>
  </si>
  <si>
    <t>尹邦志</t>
  </si>
  <si>
    <t>余仕麟</t>
  </si>
  <si>
    <t>蔡富莲</t>
  </si>
  <si>
    <t>吴祖刚</t>
  </si>
  <si>
    <t>邵明</t>
  </si>
  <si>
    <t>伏飞雄</t>
  </si>
  <si>
    <t>刘军荣</t>
  </si>
  <si>
    <t>杨华丽</t>
  </si>
  <si>
    <t>邹建雄</t>
  </si>
  <si>
    <t>向琳</t>
  </si>
  <si>
    <t>黄进</t>
  </si>
  <si>
    <t>戴钢书</t>
  </si>
  <si>
    <t>周伟</t>
  </si>
  <si>
    <t>万毅</t>
  </si>
  <si>
    <t>邢海晶</t>
  </si>
  <si>
    <t>蒋永穆</t>
  </si>
  <si>
    <t>杨东</t>
  </si>
  <si>
    <t>徐开来</t>
  </si>
  <si>
    <t>唐代兴</t>
  </si>
  <si>
    <t>赵曦</t>
  </si>
  <si>
    <t>袁正</t>
  </si>
  <si>
    <t>盖凯程</t>
  </si>
  <si>
    <t>王大明</t>
  </si>
  <si>
    <t>安果</t>
  </si>
  <si>
    <t>陈钊</t>
  </si>
  <si>
    <t>王曙光</t>
  </si>
  <si>
    <t>程宏伟</t>
  </si>
  <si>
    <t>董春</t>
  </si>
  <si>
    <t>马德功</t>
  </si>
  <si>
    <t>陈东</t>
  </si>
  <si>
    <t>霍红</t>
  </si>
  <si>
    <t>陈训波</t>
  </si>
  <si>
    <t>陈明红</t>
  </si>
  <si>
    <t>廖楚晖</t>
  </si>
  <si>
    <t>周克清</t>
  </si>
  <si>
    <t>田益祥</t>
  </si>
  <si>
    <t>翟立宏</t>
  </si>
  <si>
    <t>苗文龙</t>
  </si>
  <si>
    <t>蒋志华</t>
  </si>
  <si>
    <t>吴闻莺</t>
  </si>
  <si>
    <t>王卓宇</t>
  </si>
  <si>
    <t>郭松</t>
  </si>
  <si>
    <t>苟正金</t>
  </si>
  <si>
    <t>张怡</t>
  </si>
  <si>
    <t>何建兴</t>
  </si>
  <si>
    <t>蒋华</t>
  </si>
  <si>
    <t>唐代盛</t>
  </si>
  <si>
    <t>肖渝</t>
  </si>
  <si>
    <t>曾小鹏</t>
  </si>
  <si>
    <t>李玉琴</t>
  </si>
  <si>
    <t>潘久艳</t>
  </si>
  <si>
    <t>吴国富</t>
  </si>
  <si>
    <t>马锦卫</t>
  </si>
  <si>
    <t>杨丽娟</t>
  </si>
  <si>
    <t>胡雨</t>
  </si>
  <si>
    <t>钟海燕</t>
  </si>
  <si>
    <t>陈秋燕</t>
  </si>
  <si>
    <t>张杨</t>
  </si>
  <si>
    <t>李继明</t>
  </si>
  <si>
    <t>左平</t>
  </si>
  <si>
    <t>胡晓</t>
  </si>
  <si>
    <t>杜莉</t>
  </si>
  <si>
    <t>赵艾东</t>
  </si>
  <si>
    <t>刘耀春</t>
  </si>
  <si>
    <t>吕红亮</t>
  </si>
  <si>
    <t>哈磊</t>
  </si>
  <si>
    <t>邓宏烈</t>
  </si>
  <si>
    <t>李熙</t>
  </si>
  <si>
    <t>李瑄</t>
  </si>
  <si>
    <t>汪燕岗</t>
  </si>
  <si>
    <t>丁淑梅</t>
  </si>
  <si>
    <t>李菲</t>
  </si>
  <si>
    <t>夏延华</t>
  </si>
  <si>
    <t>汪启明</t>
  </si>
  <si>
    <t>刘春卉</t>
  </si>
  <si>
    <t>吴定勇</t>
  </si>
  <si>
    <t>尹兴</t>
  </si>
  <si>
    <t>庹继光</t>
  </si>
  <si>
    <t>任家乐</t>
  </si>
  <si>
    <t>刘君</t>
  </si>
  <si>
    <t>王启龙</t>
  </si>
  <si>
    <t>安群英</t>
  </si>
  <si>
    <t>柳伯力</t>
  </si>
  <si>
    <t>孙德朝</t>
  </si>
  <si>
    <t>廖果</t>
  </si>
  <si>
    <t>施莉</t>
  </si>
  <si>
    <t>谢梅</t>
  </si>
  <si>
    <t>帅青红</t>
  </si>
  <si>
    <t>陈旭东</t>
  </si>
  <si>
    <t>徐黎</t>
  </si>
  <si>
    <t>潘忠伟</t>
  </si>
  <si>
    <t>潘斌</t>
  </si>
  <si>
    <t>骆桢</t>
  </si>
  <si>
    <t>赵星</t>
  </si>
  <si>
    <t>吴垠</t>
  </si>
  <si>
    <t>华春林</t>
  </si>
  <si>
    <t>程盈莹</t>
  </si>
  <si>
    <t>胡业勋</t>
  </si>
  <si>
    <t>张洪松</t>
  </si>
  <si>
    <t>郭凌</t>
  </si>
  <si>
    <t>胡康</t>
  </si>
  <si>
    <t>彭佳</t>
  </si>
  <si>
    <t>四川省民族研究所</t>
  </si>
  <si>
    <t>朱金春</t>
  </si>
  <si>
    <t>曾祥裕</t>
  </si>
  <si>
    <t>熊斌</t>
  </si>
  <si>
    <t>周兴兰</t>
  </si>
  <si>
    <t>王煜</t>
  </si>
  <si>
    <t>陈杉</t>
  </si>
  <si>
    <t>廖宇</t>
  </si>
  <si>
    <t>孔许友</t>
  </si>
  <si>
    <t>阮怡</t>
  </si>
  <si>
    <t>罗建新</t>
  </si>
  <si>
    <t>刘勤</t>
  </si>
  <si>
    <t>任显楷</t>
  </si>
  <si>
    <t>邵璐</t>
  </si>
  <si>
    <t>章红梅</t>
  </si>
  <si>
    <t>陈实</t>
  </si>
  <si>
    <t>罗子欣</t>
  </si>
  <si>
    <t>范炜</t>
  </si>
  <si>
    <t>谭宏</t>
  </si>
  <si>
    <t>彭英</t>
  </si>
  <si>
    <t>韩玉姬</t>
  </si>
  <si>
    <t>赵放</t>
  </si>
  <si>
    <t>刘文彬</t>
  </si>
  <si>
    <t>刘灵辉</t>
  </si>
  <si>
    <t>李强彬</t>
  </si>
  <si>
    <t>王征</t>
  </si>
  <si>
    <t>重大</t>
  </si>
  <si>
    <t>姜晓萍</t>
  </si>
  <si>
    <t>段渝</t>
  </si>
  <si>
    <t>霍巍</t>
  </si>
  <si>
    <t>杜受祜</t>
  </si>
  <si>
    <t>刘俊哲</t>
  </si>
  <si>
    <t>钟仕伦</t>
  </si>
  <si>
    <t>杨武能</t>
  </si>
  <si>
    <t>项楚</t>
  </si>
  <si>
    <t>詹石窗</t>
  </si>
  <si>
    <t>甘犁</t>
  </si>
  <si>
    <t>张克俊</t>
  </si>
  <si>
    <t>毛中根</t>
  </si>
  <si>
    <t>民族学</t>
  </si>
  <si>
    <t>郭武</t>
  </si>
  <si>
    <t>任平</t>
  </si>
  <si>
    <t>徐玖平</t>
  </si>
  <si>
    <t>魏东</t>
  </si>
  <si>
    <t>游俊</t>
  </si>
  <si>
    <t>张志强</t>
  </si>
  <si>
    <t>杨永忠</t>
  </si>
  <si>
    <t>张弘</t>
  </si>
  <si>
    <t>淳伟德</t>
  </si>
  <si>
    <t>顾雪莲</t>
  </si>
  <si>
    <t>康涛</t>
  </si>
  <si>
    <t>肖云</t>
  </si>
  <si>
    <t>赵媛</t>
  </si>
  <si>
    <t>吴继刚</t>
  </si>
  <si>
    <t>李泉</t>
  </si>
  <si>
    <t>西昌学院</t>
  </si>
  <si>
    <t>谢贵平</t>
  </si>
  <si>
    <t>刘昕杰</t>
  </si>
  <si>
    <t>冯薇</t>
  </si>
  <si>
    <t>尹宏祯</t>
  </si>
  <si>
    <t>李丁</t>
  </si>
  <si>
    <t>张冲</t>
  </si>
  <si>
    <t>周洪波</t>
  </si>
  <si>
    <t>尹锡南</t>
  </si>
  <si>
    <t>万君</t>
  </si>
  <si>
    <t>方茜</t>
  </si>
  <si>
    <t>胡北明</t>
  </si>
  <si>
    <t>曾路</t>
  </si>
  <si>
    <t>高阳</t>
  </si>
  <si>
    <t>刘吕红</t>
  </si>
  <si>
    <t>黄金辉</t>
  </si>
  <si>
    <t>刘国云</t>
  </si>
  <si>
    <t>舒建平</t>
  </si>
  <si>
    <t>郭祎</t>
  </si>
  <si>
    <t>张仁枫</t>
  </si>
  <si>
    <t>马锦燕</t>
  </si>
  <si>
    <t>李毅弘</t>
  </si>
  <si>
    <t>秦和平</t>
  </si>
  <si>
    <t>杨翠柏</t>
  </si>
  <si>
    <t>郑文睿</t>
  </si>
  <si>
    <t>黄云松</t>
  </si>
  <si>
    <t>戴治勇</t>
  </si>
  <si>
    <t>何显兵</t>
  </si>
  <si>
    <t>谭全万</t>
  </si>
  <si>
    <t>谈李荣</t>
  </si>
  <si>
    <t>叶睿</t>
  </si>
  <si>
    <t>邓陕峡</t>
  </si>
  <si>
    <t>杨加明</t>
  </si>
  <si>
    <t>冯露</t>
  </si>
  <si>
    <t>邹奕</t>
  </si>
  <si>
    <t>史溢帆</t>
  </si>
  <si>
    <t>李帅</t>
  </si>
  <si>
    <t>杨亦晨</t>
  </si>
  <si>
    <t>郑鈜</t>
  </si>
  <si>
    <t>李文军</t>
  </si>
  <si>
    <t>付恒</t>
  </si>
  <si>
    <t>黄泽勇</t>
  </si>
  <si>
    <t>冯毅</t>
  </si>
  <si>
    <t>达捷</t>
  </si>
  <si>
    <t>冯春</t>
  </si>
  <si>
    <t>刘轩</t>
  </si>
  <si>
    <t>罗怀良</t>
  </si>
  <si>
    <t>王敏晰</t>
  </si>
  <si>
    <t>余伟萍</t>
  </si>
  <si>
    <t>郑双怡</t>
  </si>
  <si>
    <t>赵长轶</t>
  </si>
  <si>
    <t>向锐</t>
  </si>
  <si>
    <t>蹇明</t>
  </si>
  <si>
    <t>胡本勇</t>
  </si>
  <si>
    <t>陈颖</t>
  </si>
  <si>
    <t>臧敦刚</t>
  </si>
  <si>
    <t>李嵩然</t>
  </si>
  <si>
    <t>王运陈</t>
  </si>
  <si>
    <t>谢鹏鑫</t>
  </si>
  <si>
    <t>马辰威</t>
  </si>
  <si>
    <t>任世驰</t>
  </si>
  <si>
    <t>彭钢</t>
  </si>
  <si>
    <t>陈隆近</t>
  </si>
  <si>
    <t>黄星</t>
  </si>
  <si>
    <t>程励</t>
  </si>
  <si>
    <t>杜玉琼</t>
  </si>
  <si>
    <t>刘肖</t>
  </si>
  <si>
    <t>石坚</t>
  </si>
  <si>
    <t>黄正多</t>
  </si>
  <si>
    <t>郑凡</t>
  </si>
  <si>
    <t>朱晶进</t>
  </si>
  <si>
    <t>瞿礼萍</t>
  </si>
  <si>
    <t>余晓钟</t>
  </si>
  <si>
    <t>四川省教育科学研究所</t>
  </si>
  <si>
    <t>成都金苹果锦城第一中学</t>
  </si>
  <si>
    <t>蒋晓春</t>
  </si>
  <si>
    <t>罗二虎</t>
  </si>
  <si>
    <t>陈苇</t>
  </si>
  <si>
    <t>代丽鹃</t>
  </si>
  <si>
    <t>杜战伟</t>
  </si>
  <si>
    <t>李晓琴</t>
  </si>
  <si>
    <t>史仕新</t>
  </si>
  <si>
    <t>蔡晓陈</t>
  </si>
  <si>
    <t>张准</t>
  </si>
  <si>
    <t>杜海韬</t>
  </si>
  <si>
    <t>吕朝凤</t>
  </si>
  <si>
    <t>姚树荣</t>
  </si>
  <si>
    <t>张妍妍</t>
  </si>
  <si>
    <t>蒲艳</t>
  </si>
  <si>
    <t>许明强</t>
  </si>
  <si>
    <t>刘润秋</t>
  </si>
  <si>
    <t>肖月强</t>
  </si>
  <si>
    <t>殷孟波</t>
  </si>
  <si>
    <t>邹瑾</t>
  </si>
  <si>
    <t>朱方明</t>
  </si>
  <si>
    <t>王文甫</t>
  </si>
  <si>
    <t>贾立</t>
  </si>
  <si>
    <t>王彬彬</t>
  </si>
  <si>
    <t>吴良</t>
  </si>
  <si>
    <t>郑涛</t>
  </si>
  <si>
    <t>张红伟</t>
  </si>
  <si>
    <t>陈明花</t>
  </si>
  <si>
    <t>李怡乐</t>
  </si>
  <si>
    <t>马文武</t>
  </si>
  <si>
    <t>马双</t>
  </si>
  <si>
    <t>张腾飞</t>
  </si>
  <si>
    <t>袁威</t>
  </si>
  <si>
    <t>董欢</t>
  </si>
  <si>
    <t>苏艺</t>
  </si>
  <si>
    <t>李梦凡</t>
  </si>
  <si>
    <t>邓忠奇</t>
  </si>
  <si>
    <t>高洪洋</t>
  </si>
  <si>
    <t>张楠</t>
  </si>
  <si>
    <t>冉芳</t>
  </si>
  <si>
    <t>张荣光</t>
  </si>
  <si>
    <t>段莉</t>
  </si>
  <si>
    <t>范丹</t>
  </si>
  <si>
    <t>董朝霞</t>
  </si>
  <si>
    <t>董子铭</t>
  </si>
  <si>
    <t>马文颖</t>
  </si>
  <si>
    <t>李世敏</t>
  </si>
  <si>
    <t>郭绍均</t>
  </si>
  <si>
    <t>李城</t>
  </si>
  <si>
    <t>王让新</t>
  </si>
  <si>
    <t>欧阳彬</t>
  </si>
  <si>
    <t>孙壮珍</t>
  </si>
  <si>
    <t>刘东梅</t>
  </si>
  <si>
    <t>黄大勇</t>
  </si>
  <si>
    <t>赵岚</t>
  </si>
  <si>
    <t>廖海亚</t>
  </si>
  <si>
    <t>肖雪</t>
  </si>
  <si>
    <t>田钒平</t>
  </si>
  <si>
    <t>王允武</t>
  </si>
  <si>
    <t>喇明英</t>
  </si>
  <si>
    <t>嘎尔让</t>
  </si>
  <si>
    <t>阳宁东</t>
  </si>
  <si>
    <t>罗安平</t>
  </si>
  <si>
    <t>郑宇</t>
  </si>
  <si>
    <t>李俊霞</t>
  </si>
  <si>
    <t>郑长德</t>
  </si>
  <si>
    <t>励轩</t>
  </si>
  <si>
    <t>完德加</t>
  </si>
  <si>
    <t>许渊钦</t>
  </si>
  <si>
    <t>卢秀敏</t>
  </si>
  <si>
    <t>唐剑</t>
  </si>
  <si>
    <t>甘娜</t>
  </si>
  <si>
    <t>曲木伍各</t>
  </si>
  <si>
    <t>戚兴宇</t>
  </si>
  <si>
    <t>陈沛杉</t>
  </si>
  <si>
    <t>阿坝师范学院</t>
  </si>
  <si>
    <t>李静玮</t>
  </si>
  <si>
    <t>张海霞</t>
  </si>
  <si>
    <t>李沛容</t>
  </si>
  <si>
    <t>何文华</t>
  </si>
  <si>
    <t>夏梦颖</t>
  </si>
  <si>
    <t>王浩宇</t>
  </si>
  <si>
    <t>苏谦</t>
  </si>
  <si>
    <t>唐安奎</t>
  </si>
  <si>
    <t>何真</t>
  </si>
  <si>
    <t>邹永红</t>
  </si>
  <si>
    <t>程科</t>
  </si>
  <si>
    <t>候蔺</t>
  </si>
  <si>
    <t>穆滢潭</t>
  </si>
  <si>
    <t>成欢</t>
  </si>
  <si>
    <t>阳杨</t>
  </si>
  <si>
    <t>王儒芳</t>
  </si>
  <si>
    <t>蒲晓红</t>
  </si>
  <si>
    <t>方纲</t>
  </si>
  <si>
    <t>魏柯</t>
  </si>
  <si>
    <t>陈世海</t>
  </si>
  <si>
    <t>卢建平</t>
  </si>
  <si>
    <t>李彦章</t>
  </si>
  <si>
    <t>胡秋明</t>
  </si>
  <si>
    <t>钱宁</t>
  </si>
  <si>
    <t>张义烈</t>
  </si>
  <si>
    <t>汤芸</t>
  </si>
  <si>
    <t>汤万杰</t>
  </si>
  <si>
    <t>赵朋飞</t>
  </si>
  <si>
    <t>茹婧</t>
  </si>
  <si>
    <t>顾尔伙</t>
  </si>
  <si>
    <t>陈晶环</t>
  </si>
  <si>
    <t>周菲</t>
  </si>
  <si>
    <t>杨桓</t>
  </si>
  <si>
    <t>范乔希</t>
  </si>
  <si>
    <t>郭齐</t>
  </si>
  <si>
    <t>李柏槐</t>
  </si>
  <si>
    <t>幸晓峰</t>
  </si>
  <si>
    <t>王孙盈政</t>
  </si>
  <si>
    <t>黄尚军</t>
  </si>
  <si>
    <t>金生杨</t>
  </si>
  <si>
    <t>王小红</t>
  </si>
  <si>
    <t>杨晓宇</t>
  </si>
  <si>
    <t>王化雨</t>
  </si>
  <si>
    <t>邓欢</t>
  </si>
  <si>
    <t>杨天宏</t>
  </si>
  <si>
    <t>李毅忠</t>
  </si>
  <si>
    <t>粟品孝</t>
  </si>
  <si>
    <t>张喜庆</t>
  </si>
  <si>
    <t>何毅</t>
  </si>
  <si>
    <t>王立桩</t>
  </si>
  <si>
    <t>鲍成志</t>
  </si>
  <si>
    <t>辛旭</t>
  </si>
  <si>
    <t>陈太勇</t>
  </si>
  <si>
    <t>徐法言</t>
  </si>
  <si>
    <t>陈桂权</t>
  </si>
  <si>
    <t>邹敏</t>
  </si>
  <si>
    <t>王禹</t>
  </si>
  <si>
    <t>何刚</t>
  </si>
  <si>
    <t>吴仁明</t>
  </si>
  <si>
    <t>张利娟</t>
  </si>
  <si>
    <t>王果</t>
  </si>
  <si>
    <t>肖晓丹</t>
  </si>
  <si>
    <t>李晓宇</t>
  </si>
  <si>
    <t>石攀峰</t>
  </si>
  <si>
    <t>陈向阳</t>
  </si>
  <si>
    <t>邬建卫</t>
  </si>
  <si>
    <t>关北光</t>
  </si>
  <si>
    <t>王宏江</t>
  </si>
  <si>
    <t>林丽楠</t>
  </si>
  <si>
    <t>李在辉</t>
  </si>
  <si>
    <t>舒为平</t>
  </si>
  <si>
    <t>王明建</t>
  </si>
  <si>
    <t>孙淑慧</t>
  </si>
  <si>
    <t>唐刚</t>
  </si>
  <si>
    <t>夏成生</t>
  </si>
  <si>
    <t>陈庆果</t>
  </si>
  <si>
    <t>吕兴洋</t>
  </si>
  <si>
    <t>张震</t>
  </si>
  <si>
    <t>张红历</t>
  </si>
  <si>
    <t>喻开志</t>
  </si>
  <si>
    <t>彭刚</t>
  </si>
  <si>
    <t>郭洪义</t>
  </si>
  <si>
    <t>杨志萍</t>
  </si>
  <si>
    <t>中国科学院成都文献情报中心</t>
  </si>
  <si>
    <t>姜同绚</t>
  </si>
  <si>
    <t>胡琳</t>
  </si>
  <si>
    <t>肖国华</t>
  </si>
  <si>
    <t>黄毕惠</t>
  </si>
  <si>
    <t>张娴</t>
  </si>
  <si>
    <t>刘成华</t>
  </si>
  <si>
    <t>周文泓</t>
  </si>
  <si>
    <t>周序林</t>
  </si>
  <si>
    <t>王阿陶</t>
  </si>
  <si>
    <t>汤黎</t>
  </si>
  <si>
    <t>赵勇刚</t>
  </si>
  <si>
    <t>毛娟</t>
  </si>
  <si>
    <t>佘振华</t>
  </si>
  <si>
    <t>刘麒麟</t>
  </si>
  <si>
    <t>曾虹</t>
  </si>
  <si>
    <t>成蕾</t>
  </si>
  <si>
    <t>赵星植</t>
  </si>
  <si>
    <t>吴双</t>
  </si>
  <si>
    <t>谭筱玲</t>
  </si>
  <si>
    <t>朱天</t>
  </si>
  <si>
    <t>杨效宏</t>
  </si>
  <si>
    <t>陈华明</t>
  </si>
  <si>
    <t>梁英</t>
  </si>
  <si>
    <t>陈玉霞</t>
  </si>
  <si>
    <t>林晓华</t>
  </si>
  <si>
    <t>王理</t>
  </si>
  <si>
    <t>黄顺铭</t>
  </si>
  <si>
    <t>潘理娟</t>
  </si>
  <si>
    <t>余虹</t>
  </si>
  <si>
    <t>侯李游美</t>
  </si>
  <si>
    <t>蔡光洁</t>
  </si>
  <si>
    <t>陈家春</t>
  </si>
  <si>
    <t>黄信</t>
  </si>
  <si>
    <t>李国宏</t>
  </si>
  <si>
    <t>熊佳娟</t>
  </si>
  <si>
    <t>张俊之</t>
  </si>
  <si>
    <t>王启涛</t>
  </si>
  <si>
    <t>蒋宗福</t>
  </si>
  <si>
    <t>雷汉卿</t>
  </si>
  <si>
    <t>顾满林</t>
  </si>
  <si>
    <t>邓春琴</t>
  </si>
  <si>
    <t>李孝英</t>
  </si>
  <si>
    <t>宋美华</t>
  </si>
  <si>
    <t>曾国才</t>
  </si>
  <si>
    <t>李芋均</t>
  </si>
  <si>
    <t>郑春兰</t>
  </si>
  <si>
    <t>何周春</t>
  </si>
  <si>
    <t>潘紫萌</t>
  </si>
  <si>
    <t>唐芳</t>
  </si>
  <si>
    <t>王长林</t>
  </si>
  <si>
    <t>周及徐</t>
  </si>
  <si>
    <t>张能甫</t>
  </si>
  <si>
    <t>程树华</t>
  </si>
  <si>
    <t>鲜丽霞</t>
  </si>
  <si>
    <t>潘建屯</t>
  </si>
  <si>
    <t>夏文利</t>
  </si>
  <si>
    <t>曾海军</t>
  </si>
  <si>
    <t>何卫平</t>
  </si>
  <si>
    <t>汤云</t>
  </si>
  <si>
    <t>栗振风</t>
  </si>
  <si>
    <t>谢瑜</t>
  </si>
  <si>
    <t>秦际明</t>
  </si>
  <si>
    <t>李晟</t>
  </si>
  <si>
    <t>攀枝花学院</t>
  </si>
  <si>
    <t>徐召清</t>
  </si>
  <si>
    <t>程雅君</t>
  </si>
  <si>
    <t>刘平中</t>
  </si>
  <si>
    <t>肖妤</t>
  </si>
  <si>
    <t>陈屹</t>
  </si>
  <si>
    <t>王延华</t>
  </si>
  <si>
    <t>曾永成</t>
  </si>
  <si>
    <t>郭佩霞</t>
  </si>
  <si>
    <t>任中平</t>
  </si>
  <si>
    <t>康杰</t>
  </si>
  <si>
    <t>郭创乐</t>
  </si>
  <si>
    <t>杨一帆</t>
  </si>
  <si>
    <t>兰旭凌</t>
  </si>
  <si>
    <t>丁忠毅</t>
  </si>
  <si>
    <t>张雪</t>
  </si>
  <si>
    <t>贾开</t>
  </si>
  <si>
    <t>陈朝兵</t>
  </si>
  <si>
    <t>黄成亮</t>
  </si>
  <si>
    <t>黄雪垠</t>
  </si>
  <si>
    <t>钱云</t>
  </si>
  <si>
    <t>张雪永</t>
  </si>
  <si>
    <t>何志明</t>
  </si>
  <si>
    <t>冯和一</t>
  </si>
  <si>
    <t>杨观</t>
  </si>
  <si>
    <t>马振君</t>
  </si>
  <si>
    <t>魏红珊</t>
  </si>
  <si>
    <t>周冰</t>
  </si>
  <si>
    <t>汤君</t>
  </si>
  <si>
    <t>徐行言</t>
  </si>
  <si>
    <t>徐希平</t>
  </si>
  <si>
    <t>罗文军</t>
  </si>
  <si>
    <t>陈佑松</t>
  </si>
  <si>
    <t>唐桂馨</t>
  </si>
  <si>
    <t>刘玉珺</t>
  </si>
  <si>
    <t>陈思广</t>
  </si>
  <si>
    <t>戴登云</t>
  </si>
  <si>
    <t>吕肖奂</t>
  </si>
  <si>
    <t>贾雯鹤</t>
  </si>
  <si>
    <t>房锐</t>
  </si>
  <si>
    <t>段峰</t>
  </si>
  <si>
    <t>赵亚宏</t>
  </si>
  <si>
    <t>余夏云</t>
  </si>
  <si>
    <t>赵蕤</t>
  </si>
  <si>
    <t>白浩</t>
  </si>
  <si>
    <t>郑靖茹</t>
  </si>
  <si>
    <t>杜春雷</t>
  </si>
  <si>
    <t>莫色木加</t>
  </si>
  <si>
    <t>庞弘</t>
  </si>
  <si>
    <t>董首一</t>
  </si>
  <si>
    <t>周文</t>
  </si>
  <si>
    <t>袁洪权</t>
  </si>
  <si>
    <t>杨挺</t>
  </si>
  <si>
    <t>肖福平</t>
  </si>
  <si>
    <t>刘朝谦</t>
  </si>
  <si>
    <t>姜飞</t>
  </si>
  <si>
    <t>陶凤</t>
  </si>
  <si>
    <t>成都杜甫草堂博物馆</t>
  </si>
  <si>
    <t>肖砚凌</t>
  </si>
  <si>
    <t>田晓膺</t>
  </si>
  <si>
    <t>拉先</t>
  </si>
  <si>
    <t>改玛本</t>
  </si>
  <si>
    <t>胡锐</t>
  </si>
  <si>
    <t>丁常春</t>
  </si>
  <si>
    <t>张琦</t>
  </si>
  <si>
    <t>廖玲</t>
  </si>
  <si>
    <t>吕鹏志</t>
  </si>
  <si>
    <t>张崇富</t>
  </si>
  <si>
    <t>曲比阿果</t>
  </si>
  <si>
    <t>闵丽</t>
  </si>
  <si>
    <t>董华锋</t>
  </si>
  <si>
    <t>孙伟杰</t>
  </si>
  <si>
    <t>国威</t>
  </si>
  <si>
    <t>汪志斌</t>
  </si>
  <si>
    <t>杨胜群</t>
  </si>
  <si>
    <t>蔡方鹿</t>
  </si>
  <si>
    <t>蔡尚伟</t>
  </si>
  <si>
    <t>赵心愚</t>
  </si>
  <si>
    <t>杨嘉铭</t>
  </si>
  <si>
    <t>李锦</t>
  </si>
  <si>
    <t>同美</t>
  </si>
  <si>
    <t>孙尚勇</t>
  </si>
  <si>
    <t>聂鸿音</t>
  </si>
  <si>
    <t>何云庵</t>
  </si>
  <si>
    <t>孙楚仁</t>
  </si>
  <si>
    <t>顾培东</t>
  </si>
  <si>
    <t>王竹</t>
  </si>
  <si>
    <t>社会科学院</t>
  </si>
  <si>
    <t>陈安强</t>
  </si>
  <si>
    <t>江昀</t>
  </si>
  <si>
    <t>刘后平</t>
  </si>
  <si>
    <t>肖云忠</t>
  </si>
  <si>
    <t>成都市经济发展研究院</t>
  </si>
  <si>
    <t>刘子建</t>
  </si>
  <si>
    <t>郭晴</t>
  </si>
  <si>
    <t>郭新艳</t>
  </si>
  <si>
    <t>雷红</t>
  </si>
  <si>
    <t>魏伟</t>
  </si>
  <si>
    <t>成都文物考古所</t>
  </si>
  <si>
    <t>曹邦英</t>
  </si>
  <si>
    <t>朱胜</t>
  </si>
  <si>
    <t>赖敏</t>
  </si>
  <si>
    <t>胡希东</t>
  </si>
  <si>
    <t>唐凯江</t>
  </si>
  <si>
    <t>方发龙</t>
  </si>
  <si>
    <t>杨小兰</t>
  </si>
  <si>
    <t>邱高会</t>
  </si>
  <si>
    <t>何则阴</t>
  </si>
  <si>
    <t>李家伟</t>
  </si>
  <si>
    <t>何文强</t>
  </si>
  <si>
    <t>何铮</t>
  </si>
  <si>
    <t>鞠晴江</t>
  </si>
  <si>
    <t>董良</t>
  </si>
  <si>
    <t>曹银忠</t>
  </si>
  <si>
    <t>冯文坤</t>
  </si>
  <si>
    <t>罗若愚</t>
  </si>
  <si>
    <t>姜敬红</t>
  </si>
  <si>
    <t>龚卫东</t>
  </si>
  <si>
    <t>任萍</t>
  </si>
  <si>
    <t>李益彬</t>
  </si>
  <si>
    <t>戴前伦</t>
  </si>
  <si>
    <t>刘亚丁</t>
  </si>
  <si>
    <t>刘复生</t>
  </si>
  <si>
    <t>傅其林</t>
  </si>
  <si>
    <t>黄勤</t>
  </si>
  <si>
    <t>杜晓蓉</t>
  </si>
  <si>
    <t>周德全</t>
  </si>
  <si>
    <t>郭书愚</t>
  </si>
  <si>
    <t>李天德</t>
  </si>
  <si>
    <t>石硕</t>
  </si>
  <si>
    <t>杨泉明</t>
  </si>
  <si>
    <t>俞理明</t>
  </si>
  <si>
    <t>徐新建</t>
  </si>
  <si>
    <t>于国庆</t>
  </si>
  <si>
    <t>徐继敏</t>
  </si>
  <si>
    <t>冼志勇</t>
  </si>
  <si>
    <t>马静华</t>
  </si>
  <si>
    <t>李累</t>
  </si>
  <si>
    <t>黎伟</t>
  </si>
  <si>
    <t>夏志强</t>
  </si>
  <si>
    <t>马爱慧</t>
  </si>
  <si>
    <t>郭金云</t>
  </si>
  <si>
    <t>衡霞</t>
  </si>
  <si>
    <t>蔡娜</t>
  </si>
  <si>
    <t>欧阳金龙</t>
  </si>
  <si>
    <t>陈昌智</t>
  </si>
  <si>
    <t>邓常春</t>
  </si>
  <si>
    <t>李中锋</t>
  </si>
  <si>
    <t>龚秀国</t>
  </si>
  <si>
    <t>王俊鸿</t>
  </si>
  <si>
    <t>王献华</t>
  </si>
  <si>
    <t>原海兵</t>
  </si>
  <si>
    <t>李勇先</t>
  </si>
  <si>
    <t>羊绍武</t>
  </si>
  <si>
    <t>纪志耿</t>
  </si>
  <si>
    <t>陈继东</t>
  </si>
  <si>
    <t>王安</t>
  </si>
  <si>
    <t>曾娅妮</t>
  </si>
  <si>
    <t>李春霞</t>
  </si>
  <si>
    <t>罗鹭</t>
  </si>
  <si>
    <t>刘莘</t>
  </si>
  <si>
    <t>王玉娟</t>
  </si>
  <si>
    <t>周裕锴</t>
  </si>
  <si>
    <t>赖方忠</t>
  </si>
  <si>
    <t>吕福玉</t>
  </si>
  <si>
    <t>胡门祥</t>
  </si>
  <si>
    <t>四川旅游发展研究中心</t>
  </si>
  <si>
    <t>林俊华</t>
  </si>
  <si>
    <t>四川民族学院</t>
  </si>
  <si>
    <t>杨锦秀</t>
  </si>
  <si>
    <t>杜芝明</t>
  </si>
  <si>
    <t>杨启智</t>
  </si>
  <si>
    <t>税伟</t>
  </si>
  <si>
    <t>四川省川剧艺术研究院</t>
  </si>
  <si>
    <t>刘世庆</t>
  </si>
  <si>
    <t>韩旭</t>
  </si>
  <si>
    <t>何频</t>
  </si>
  <si>
    <t>庞淼</t>
  </si>
  <si>
    <t>林开强</t>
  </si>
  <si>
    <t>郭丹</t>
  </si>
  <si>
    <t>景光仪</t>
  </si>
  <si>
    <t>杨华军</t>
  </si>
  <si>
    <t>李映涛</t>
  </si>
  <si>
    <t>何胜莉</t>
  </si>
  <si>
    <t>郑妮</t>
  </si>
  <si>
    <t>吴擎华</t>
  </si>
  <si>
    <t>朱勇钢</t>
  </si>
  <si>
    <t>钟凯</t>
  </si>
  <si>
    <t>周友苏</t>
  </si>
  <si>
    <t>魏良益</t>
  </si>
  <si>
    <t>杨先农</t>
  </si>
  <si>
    <t>张序</t>
  </si>
  <si>
    <t>李羚</t>
  </si>
  <si>
    <t>石本惠</t>
  </si>
  <si>
    <t>姜芳</t>
  </si>
  <si>
    <t>郭虹</t>
  </si>
  <si>
    <t>岳茂良</t>
  </si>
  <si>
    <t>周江</t>
  </si>
  <si>
    <t>贾兴元</t>
  </si>
  <si>
    <t>王光华</t>
  </si>
  <si>
    <t>彭大鹏</t>
  </si>
  <si>
    <t>严红</t>
  </si>
  <si>
    <t>唐昭霞</t>
  </si>
  <si>
    <t>付建明</t>
  </si>
  <si>
    <t>肖尧中</t>
  </si>
  <si>
    <t>四川省文化厅</t>
  </si>
  <si>
    <t>四川省文化信息中心</t>
  </si>
  <si>
    <t>许晓光</t>
  </si>
  <si>
    <t>屈小玲</t>
  </si>
  <si>
    <t>蔡鹤</t>
  </si>
  <si>
    <t>魏春艳</t>
  </si>
  <si>
    <t>靳宇倡</t>
  </si>
  <si>
    <t>李戬</t>
  </si>
  <si>
    <t>李俊涛</t>
  </si>
  <si>
    <t>张果</t>
  </si>
  <si>
    <t>杨颖育</t>
  </si>
  <si>
    <t>邓英树</t>
  </si>
  <si>
    <t>段从学</t>
  </si>
  <si>
    <t>杨亦军</t>
  </si>
  <si>
    <t>何霖</t>
  </si>
  <si>
    <t>阿牛木支</t>
  </si>
  <si>
    <t>吕蒙</t>
  </si>
  <si>
    <t>张邦铺</t>
  </si>
  <si>
    <t>莫秀蓉</t>
  </si>
  <si>
    <t>文航生</t>
  </si>
  <si>
    <t>吴佩林</t>
  </si>
  <si>
    <t>薄守生</t>
  </si>
  <si>
    <t>王如渊</t>
  </si>
  <si>
    <t>杨洪贵</t>
  </si>
  <si>
    <t>赵莉华</t>
  </si>
  <si>
    <t>傅宗洪</t>
  </si>
  <si>
    <t>李其原</t>
  </si>
  <si>
    <t>陈仕品</t>
  </si>
  <si>
    <t>文廷海</t>
  </si>
  <si>
    <t>苟德仪</t>
  </si>
  <si>
    <t>王琴</t>
  </si>
  <si>
    <t>王胜明</t>
  </si>
  <si>
    <t>吴晓燕</t>
  </si>
  <si>
    <t>朱悦蘅</t>
  </si>
  <si>
    <t>霍伟东</t>
  </si>
  <si>
    <t>彭韶兵</t>
  </si>
  <si>
    <t>林漳希</t>
  </si>
  <si>
    <t>史代敏</t>
  </si>
  <si>
    <t>廖宏斌</t>
  </si>
  <si>
    <t>罗列</t>
  </si>
  <si>
    <t>张运刚</t>
  </si>
  <si>
    <t>张海川</t>
  </si>
  <si>
    <t>鄢杰</t>
  </si>
  <si>
    <t>陈建东</t>
  </si>
  <si>
    <t>唐清利</t>
  </si>
  <si>
    <t>汪蕾</t>
  </si>
  <si>
    <t>冯亚东</t>
  </si>
  <si>
    <t>金家飞</t>
  </si>
  <si>
    <t>邓燕华</t>
  </si>
  <si>
    <t>方行明</t>
  </si>
  <si>
    <t>刘书祥</t>
  </si>
  <si>
    <t>徐承红</t>
  </si>
  <si>
    <t>刘世勇</t>
  </si>
  <si>
    <t>高卫民</t>
  </si>
  <si>
    <t>王学义</t>
  </si>
  <si>
    <t>张俊良</t>
  </si>
  <si>
    <t>龚金国</t>
  </si>
  <si>
    <t>贾晋</t>
  </si>
  <si>
    <t>谭远发</t>
  </si>
  <si>
    <t>董青马</t>
  </si>
  <si>
    <t>兰竹虹</t>
  </si>
  <si>
    <t>毛敏</t>
  </si>
  <si>
    <t>张锦</t>
  </si>
  <si>
    <t>周圣</t>
  </si>
  <si>
    <t>俞森林</t>
  </si>
  <si>
    <t>蒋宁平</t>
  </si>
  <si>
    <t>吴德利</t>
  </si>
  <si>
    <t>苏志宏</t>
  </si>
  <si>
    <t>郑剑平</t>
  </si>
  <si>
    <t>王宁霞</t>
  </si>
  <si>
    <t>陈秀兰</t>
  </si>
  <si>
    <t>龚荫</t>
  </si>
  <si>
    <t>罗布江村</t>
  </si>
  <si>
    <t>吴雪丽</t>
  </si>
  <si>
    <t>钟洁</t>
  </si>
  <si>
    <t>姚珣</t>
  </si>
  <si>
    <t>袁蕴</t>
  </si>
  <si>
    <t>蒲成毅</t>
  </si>
  <si>
    <t>刘兴全</t>
  </si>
  <si>
    <t>黄文</t>
  </si>
  <si>
    <t>杨公卫（尼玛扎西）</t>
  </si>
  <si>
    <t>乔栋</t>
  </si>
  <si>
    <t>张建世</t>
  </si>
  <si>
    <t>马尚林</t>
  </si>
  <si>
    <t>李谢莉</t>
  </si>
  <si>
    <t>杨正文</t>
  </si>
  <si>
    <t>李克建</t>
  </si>
  <si>
    <t>王菊</t>
  </si>
  <si>
    <t>何沙</t>
  </si>
  <si>
    <t>杨博文</t>
  </si>
  <si>
    <t>崔发展</t>
  </si>
  <si>
    <t>崔风暴</t>
  </si>
  <si>
    <t>杨永明</t>
  </si>
  <si>
    <t>罗红昌</t>
  </si>
  <si>
    <t>邵昱</t>
  </si>
  <si>
    <t>裴泽庆</t>
  </si>
  <si>
    <t>孙超英</t>
  </si>
  <si>
    <t>社会学</t>
    <phoneticPr fontId="3" type="noConversion"/>
  </si>
  <si>
    <t>艺术学</t>
    <phoneticPr fontId="3" type="noConversion"/>
  </si>
  <si>
    <t>总计</t>
  </si>
  <si>
    <t>行标签</t>
  </si>
  <si>
    <t>曾越@成都大学</t>
  </si>
  <si>
    <t>李姝@成都大学</t>
  </si>
  <si>
    <t>贾玉平@成都大学</t>
  </si>
  <si>
    <t>张娟@成都大学</t>
  </si>
  <si>
    <t>卢勤@成都大学</t>
  </si>
  <si>
    <t>杨冬@成都大学</t>
  </si>
  <si>
    <t>黄洪@成都大学</t>
  </si>
  <si>
    <t>杨斌@成都金苹果锦城第一中学</t>
  </si>
  <si>
    <t>张晓林@成都理工大学</t>
  </si>
  <si>
    <t>王菁@成都理工大学</t>
  </si>
  <si>
    <t>刘翼@成都理工大学</t>
  </si>
  <si>
    <t>何毅华@成都师范学院</t>
  </si>
  <si>
    <t>陈杰@成都市泡桐树小学</t>
  </si>
  <si>
    <t>刘裕@电子科技大学</t>
  </si>
  <si>
    <t>李智超@电子科技大学</t>
  </si>
  <si>
    <t>张天明@绵阳师范学院</t>
  </si>
  <si>
    <t>余桥@绵阳师范学院</t>
  </si>
  <si>
    <t>罗凌@绵阳师范学院</t>
  </si>
  <si>
    <t>蒋平@绵阳师范学院</t>
  </si>
  <si>
    <t>李晓峰@四川大学</t>
  </si>
  <si>
    <t>汪燕翎@四川大学</t>
  </si>
  <si>
    <t>阿布都外力@四川大学</t>
  </si>
  <si>
    <t>卢丁@四川大学</t>
  </si>
  <si>
    <t>雷燕@四川大学</t>
  </si>
  <si>
    <t>韩刚@四川大学</t>
  </si>
  <si>
    <t>吴民@四川大学</t>
  </si>
  <si>
    <t>李欣@四川大学</t>
  </si>
  <si>
    <t>林明华@四川理工学院</t>
  </si>
  <si>
    <t>黄英杰@四川理工学院</t>
  </si>
  <si>
    <t>刘旭东@四川省成都市新都一中</t>
  </si>
  <si>
    <t>程利辉@四川省川剧艺术研究院</t>
  </si>
  <si>
    <t>王仕斌@四川省达州市通川区第一小学校</t>
  </si>
  <si>
    <t>王真东@四川省教育科学研究所</t>
  </si>
  <si>
    <t>蒲大勇@四川省南充市嘉陵区教育科学研究室</t>
  </si>
  <si>
    <t>李晖@四川省社会科学院</t>
  </si>
  <si>
    <t>郑晓幸@四川省文化厅</t>
  </si>
  <si>
    <t>赵红川@四川省文化信息中心</t>
  </si>
  <si>
    <t>杜建华@四川省艺术研究院</t>
  </si>
  <si>
    <t>乔洪@四川师范大学</t>
  </si>
  <si>
    <t>陈冲@四川师范大学</t>
  </si>
  <si>
    <t>阿呷热哈莫@四川师范大学</t>
  </si>
  <si>
    <t>刘争先@四川师范大学</t>
  </si>
  <si>
    <t>吴长城@四川师范大学</t>
  </si>
  <si>
    <t>刘瑞@四川师范大学</t>
  </si>
  <si>
    <t>郑富兴@四川师范大学</t>
  </si>
  <si>
    <t>刘绪@四川师范大学</t>
  </si>
  <si>
    <t>郑姣@四川师范大学</t>
  </si>
  <si>
    <t>唐开福@四川师范大学</t>
  </si>
  <si>
    <t>陈莉@四川师范大学</t>
  </si>
  <si>
    <t>段绪懿@四川师范大学</t>
  </si>
  <si>
    <t>甄娜@四川师范大学</t>
  </si>
  <si>
    <t>伍妍@四川师范大学</t>
  </si>
  <si>
    <t>姜霞@四川师范大学</t>
  </si>
  <si>
    <t>李松林@四川师范大学</t>
  </si>
  <si>
    <t>黄培森@四川文理学院</t>
  </si>
  <si>
    <t>朱婷@四川文理学院</t>
  </si>
  <si>
    <t>杨仁敏@四川音乐学院</t>
  </si>
  <si>
    <t>屈立丰@西华大学</t>
  </si>
  <si>
    <t>饶建华@西华师范大学</t>
  </si>
  <si>
    <t>蒋玉斌@西华师范大学</t>
  </si>
  <si>
    <t>吴越@西华师范大学</t>
  </si>
  <si>
    <t>文少保@西华师范大学</t>
  </si>
  <si>
    <t>冯文全@西华师范大学</t>
  </si>
  <si>
    <t>李佳源@西华师范大学</t>
  </si>
  <si>
    <t>刘广宇@西南交通大学</t>
  </si>
  <si>
    <t>任平山@西南交通大学</t>
  </si>
  <si>
    <t>汪澎@西南交通大学</t>
  </si>
  <si>
    <t>田永秀@西南交通大学</t>
  </si>
  <si>
    <t>谢宏图@西南科技大学</t>
  </si>
  <si>
    <t>凌霞@西南民族大学</t>
  </si>
  <si>
    <t>蒋明@西南民族大学</t>
  </si>
  <si>
    <t>刘春燕@西南民族大学</t>
  </si>
  <si>
    <t>刘伟@西南民族大学</t>
  </si>
  <si>
    <t>陈美珍@西南民族大学</t>
  </si>
  <si>
    <t>张金华@西南民族大学</t>
  </si>
  <si>
    <t>康晓卓玛@西南民族大学</t>
  </si>
  <si>
    <t>吕荔@西南民族大学</t>
  </si>
  <si>
    <t>李巧艺@西南民族大学</t>
  </si>
  <si>
    <t>郭娅@西南民族大学</t>
  </si>
  <si>
    <t>李明@西南民族大学</t>
  </si>
  <si>
    <t>王万宏@西南民族大学</t>
  </si>
  <si>
    <t>郑小强@西南石油大学</t>
  </si>
  <si>
    <t>向剑锋@西南石油大学</t>
  </si>
  <si>
    <t>陆贤伟@西南石油大学</t>
  </si>
  <si>
    <t>刘毅@西南医科大学</t>
  </si>
  <si>
    <t>刘宇统@宜宾学院</t>
  </si>
  <si>
    <t>汪明义@宜宾学院</t>
  </si>
  <si>
    <t>成果文库</t>
    <phoneticPr fontId="3" type="noConversion"/>
  </si>
  <si>
    <t>重大项目</t>
    <phoneticPr fontId="3" type="noConversion"/>
  </si>
  <si>
    <t>王谦</t>
  </si>
  <si>
    <t>阿来</t>
  </si>
  <si>
    <t>年度项目</t>
    <phoneticPr fontId="3" type="noConversion"/>
  </si>
  <si>
    <t>数量</t>
  </si>
  <si>
    <t>序号</t>
    <phoneticPr fontId="3" type="noConversion"/>
  </si>
  <si>
    <t>机构</t>
    <phoneticPr fontId="3" type="noConversion"/>
  </si>
  <si>
    <t>全国</t>
    <phoneticPr fontId="3" type="noConversion"/>
  </si>
  <si>
    <t>全国(%)</t>
    <phoneticPr fontId="3" type="noConversion"/>
  </si>
  <si>
    <t>百分比(%)</t>
    <phoneticPr fontId="3" type="noConversion"/>
  </si>
  <si>
    <t>百分比（%）</t>
    <phoneticPr fontId="3" type="noConversion"/>
  </si>
  <si>
    <t>重大项目</t>
  </si>
  <si>
    <t>机构</t>
  </si>
  <si>
    <t>机构</t>
    <phoneticPr fontId="3" type="noConversion"/>
  </si>
  <si>
    <t>四川</t>
    <phoneticPr fontId="3" type="noConversion"/>
  </si>
  <si>
    <t>全国</t>
    <phoneticPr fontId="3" type="noConversion"/>
  </si>
  <si>
    <t>序号</t>
    <phoneticPr fontId="3" type="noConversion"/>
  </si>
  <si>
    <t>一般</t>
    <phoneticPr fontId="3" type="noConversion"/>
  </si>
  <si>
    <t>重点</t>
    <phoneticPr fontId="3" type="noConversion"/>
  </si>
  <si>
    <t>教育学·单列</t>
  </si>
  <si>
    <t>艺术学·单列</t>
  </si>
  <si>
    <t>青年</t>
    <phoneticPr fontId="3" type="noConversion"/>
  </si>
  <si>
    <t>机关</t>
    <phoneticPr fontId="3" type="noConversion"/>
  </si>
  <si>
    <t>四川社会科学界联合会</t>
  </si>
  <si>
    <t>后期资助</t>
    <phoneticPr fontId="3" type="noConversion"/>
  </si>
  <si>
    <t>西部</t>
    <phoneticPr fontId="3" type="noConversion"/>
  </si>
  <si>
    <t>教育学</t>
    <phoneticPr fontId="3" type="noConversion"/>
  </si>
  <si>
    <t>艺术学</t>
    <phoneticPr fontId="3" type="noConversion"/>
  </si>
  <si>
    <t>四川音乐学院</t>
  </si>
  <si>
    <t>中华外译</t>
    <phoneticPr fontId="3" type="noConversion"/>
  </si>
  <si>
    <t>得分</t>
  </si>
  <si>
    <t>管理学</t>
    <phoneticPr fontId="3" type="noConversion"/>
  </si>
  <si>
    <t>党史·党建</t>
    <phoneticPr fontId="3" type="noConversion"/>
  </si>
  <si>
    <t>法学</t>
    <phoneticPr fontId="3" type="noConversion"/>
  </si>
  <si>
    <t>国际问题研究</t>
    <phoneticPr fontId="3" type="noConversion"/>
  </si>
  <si>
    <t>教育学</t>
    <phoneticPr fontId="3" type="noConversion"/>
  </si>
  <si>
    <t>考古学</t>
    <phoneticPr fontId="3" type="noConversion"/>
  </si>
  <si>
    <t>理论经济</t>
    <phoneticPr fontId="3" type="noConversion"/>
  </si>
  <si>
    <t>马列·科社</t>
    <phoneticPr fontId="3" type="noConversion"/>
  </si>
  <si>
    <t>民族学</t>
    <phoneticPr fontId="3" type="noConversion"/>
  </si>
  <si>
    <t>人口学</t>
    <phoneticPr fontId="3" type="noConversion"/>
  </si>
  <si>
    <t>世界历史</t>
    <phoneticPr fontId="3" type="noConversion"/>
  </si>
  <si>
    <t>体育学</t>
    <phoneticPr fontId="3" type="noConversion"/>
  </si>
  <si>
    <t>统计学</t>
    <phoneticPr fontId="3" type="noConversion"/>
  </si>
  <si>
    <t>图书馆、情报与文献学</t>
    <phoneticPr fontId="3" type="noConversion"/>
  </si>
  <si>
    <t>外国文学</t>
    <phoneticPr fontId="3" type="noConversion"/>
  </si>
  <si>
    <t>新闻学与传播学</t>
    <phoneticPr fontId="3" type="noConversion"/>
  </si>
  <si>
    <t>应用经济</t>
    <phoneticPr fontId="3" type="noConversion"/>
  </si>
  <si>
    <t>语言学</t>
    <phoneticPr fontId="3" type="noConversion"/>
  </si>
  <si>
    <t>哲学</t>
    <phoneticPr fontId="3" type="noConversion"/>
  </si>
  <si>
    <t>政治学</t>
    <phoneticPr fontId="3" type="noConversion"/>
  </si>
  <si>
    <t>中国历史</t>
    <phoneticPr fontId="3" type="noConversion"/>
  </si>
  <si>
    <t>中国文学</t>
    <phoneticPr fontId="3" type="noConversion"/>
  </si>
  <si>
    <t>宗教学</t>
    <phoneticPr fontId="3" type="noConversion"/>
  </si>
  <si>
    <t>文库+重大</t>
  </si>
  <si>
    <t>百分比（%）</t>
    <phoneticPr fontId="3" type="noConversion"/>
  </si>
  <si>
    <t>序号</t>
    <phoneticPr fontId="3" type="noConversion"/>
  </si>
  <si>
    <t>北京</t>
    <phoneticPr fontId="3" type="noConversion"/>
  </si>
  <si>
    <t>新疆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</si>
</sst>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Fill="1" applyBorder="1"/>
    <xf numFmtId="43" fontId="0" fillId="0" borderId="2" xfId="1" applyFont="1" applyBorder="1" applyAlignment="1"/>
    <xf numFmtId="43" fontId="0" fillId="0" borderId="1" xfId="1" applyFont="1" applyBorder="1" applyAlignment="1"/>
    <xf numFmtId="43" fontId="2" fillId="0" borderId="0" xfId="1" applyFont="1" applyAlignment="1">
      <alignment horizontal="center" vertical="center" wrapText="1"/>
    </xf>
    <xf numFmtId="43" fontId="0" fillId="0" borderId="0" xfId="1" applyFont="1" applyAlignmen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  <xf numFmtId="43" fontId="2" fillId="0" borderId="1" xfId="1" applyFont="1" applyBorder="1" applyAlignment="1">
      <alignment horizontal="center" vertical="center" wrapText="1"/>
    </xf>
    <xf numFmtId="0" fontId="0" fillId="0" borderId="5" xfId="0" applyBorder="1"/>
    <xf numFmtId="43" fontId="2" fillId="0" borderId="2" xfId="1" applyFont="1" applyBorder="1" applyAlignment="1">
      <alignment horizontal="center" vertical="center" wrapText="1"/>
    </xf>
    <xf numFmtId="43" fontId="0" fillId="0" borderId="6" xfId="1" applyFont="1" applyBorder="1" applyAlignment="1"/>
    <xf numFmtId="43" fontId="0" fillId="0" borderId="7" xfId="1" applyFont="1" applyBorder="1" applyAlignment="1"/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43" fontId="0" fillId="0" borderId="0" xfId="1" applyFont="1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/>
    <xf numFmtId="0" fontId="0" fillId="0" borderId="0" xfId="1" applyNumberFormat="1" applyFont="1" applyBorder="1" applyAlignment="1"/>
    <xf numFmtId="0" fontId="0" fillId="0" borderId="0" xfId="1" applyNumberFormat="1" applyFont="1" applyAlignment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891294838145247E-2"/>
          <c:y val="6.5289442986293383E-2"/>
          <c:w val="0.81257852143482068"/>
          <c:h val="0.8326195683872849"/>
        </c:manualLayout>
      </c:layout>
      <c:lineChart>
        <c:grouping val="standard"/>
        <c:varyColors val="0"/>
        <c:ser>
          <c:idx val="0"/>
          <c:order val="0"/>
          <c:tx>
            <c:strRef>
              <c:f>项目类型!$H$1</c:f>
              <c:strCache>
                <c:ptCount val="1"/>
                <c:pt idx="0">
                  <c:v>数量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项目类型!$G$2:$G$8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项目类型!$H$2:$H$8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495936"/>
        <c:axId val="123497472"/>
      </c:lineChart>
      <c:lineChart>
        <c:grouping val="standard"/>
        <c:varyColors val="0"/>
        <c:ser>
          <c:idx val="1"/>
          <c:order val="1"/>
          <c:tx>
            <c:strRef>
              <c:f>项目类型!$I$1</c:f>
              <c:strCache>
                <c:ptCount val="1"/>
                <c:pt idx="0">
                  <c:v>全国(%)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cat>
            <c:numRef>
              <c:f>项目类型!$G$2:$G$8</c:f>
              <c:numCache>
                <c:formatCode>General</c:formatCode>
                <c:ptCount val="7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</c:numCache>
            </c:numRef>
          </c:cat>
          <c:val>
            <c:numRef>
              <c:f>项目类型!$J$2:$J$8</c:f>
              <c:numCache>
                <c:formatCode>_(* #,##0.00_);_(* \(#,##0.00\);_(* "-"??_);_(@_)</c:formatCode>
                <c:ptCount val="7"/>
                <c:pt idx="0">
                  <c:v>4.225352112676056</c:v>
                </c:pt>
                <c:pt idx="1">
                  <c:v>3.0769230769230771</c:v>
                </c:pt>
                <c:pt idx="2">
                  <c:v>0</c:v>
                </c:pt>
                <c:pt idx="3">
                  <c:v>6.7796610169491522</c:v>
                </c:pt>
                <c:pt idx="4">
                  <c:v>3.4482758620689653</c:v>
                </c:pt>
                <c:pt idx="5">
                  <c:v>2.083333333333333</c:v>
                </c:pt>
                <c:pt idx="6">
                  <c:v>2.5641025641025639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13088"/>
        <c:axId val="123511552"/>
      </c:lineChart>
      <c:catAx>
        <c:axId val="1234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497472"/>
        <c:crosses val="autoZero"/>
        <c:auto val="1"/>
        <c:lblAlgn val="ctr"/>
        <c:lblOffset val="100"/>
        <c:noMultiLvlLbl val="0"/>
      </c:catAx>
      <c:valAx>
        <c:axId val="123497472"/>
        <c:scaling>
          <c:orientation val="minMax"/>
          <c:max val="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95936"/>
        <c:crosses val="autoZero"/>
        <c:crossBetween val="between"/>
        <c:majorUnit val="1"/>
        <c:minorUnit val="0.1"/>
      </c:valAx>
      <c:valAx>
        <c:axId val="123511552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23513088"/>
        <c:crosses val="max"/>
        <c:crossBetween val="between"/>
      </c:valAx>
      <c:catAx>
        <c:axId val="123513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5115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2222222222222223"/>
          <c:y val="0.11072725284339457"/>
          <c:w val="0.2542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221758530183727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项目类型!$DT$1</c:f>
              <c:strCache>
                <c:ptCount val="1"/>
                <c:pt idx="0">
                  <c:v>数量</c:v>
                </c:pt>
              </c:strCache>
            </c:strRef>
          </c:tx>
          <c:cat>
            <c:numRef>
              <c:f>项目类型!$DS$2:$DS$9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项目类型!$DT$2:$DT$9</c:f>
              <c:numCache>
                <c:formatCode>General</c:formatCode>
                <c:ptCount val="8"/>
                <c:pt idx="0">
                  <c:v>54</c:v>
                </c:pt>
                <c:pt idx="1">
                  <c:v>55</c:v>
                </c:pt>
                <c:pt idx="2">
                  <c:v>45</c:v>
                </c:pt>
                <c:pt idx="3">
                  <c:v>47</c:v>
                </c:pt>
                <c:pt idx="4">
                  <c:v>47</c:v>
                </c:pt>
                <c:pt idx="5">
                  <c:v>47</c:v>
                </c:pt>
                <c:pt idx="6">
                  <c:v>52</c:v>
                </c:pt>
                <c:pt idx="7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19328"/>
        <c:axId val="148420864"/>
      </c:lineChart>
      <c:lineChart>
        <c:grouping val="standard"/>
        <c:varyColors val="0"/>
        <c:ser>
          <c:idx val="3"/>
          <c:order val="1"/>
          <c:tx>
            <c:strRef>
              <c:f>项目类型!$DV$1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项目类型!$DS$2:$DS$9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项目类型!$DV$2:$DV$9</c:f>
              <c:numCache>
                <c:formatCode>_(* #,##0.00_);_(* \(#,##0.00\);_(* "-"??_);_(@_)</c:formatCode>
                <c:ptCount val="8"/>
                <c:pt idx="0">
                  <c:v>11.134020618556702</c:v>
                </c:pt>
                <c:pt idx="1">
                  <c:v>10.14760147601476</c:v>
                </c:pt>
                <c:pt idx="2">
                  <c:v>8.8757396449704142</c:v>
                </c:pt>
                <c:pt idx="3">
                  <c:v>9.3069306930693063</c:v>
                </c:pt>
                <c:pt idx="4">
                  <c:v>9.4377510040160644</c:v>
                </c:pt>
                <c:pt idx="5">
                  <c:v>9.7916666666666661</c:v>
                </c:pt>
                <c:pt idx="6">
                  <c:v>10.569105691056912</c:v>
                </c:pt>
                <c:pt idx="7">
                  <c:v>10.204081632653061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36480"/>
        <c:axId val="148434944"/>
      </c:lineChart>
      <c:catAx>
        <c:axId val="14841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420864"/>
        <c:crosses val="autoZero"/>
        <c:auto val="1"/>
        <c:lblAlgn val="ctr"/>
        <c:lblOffset val="100"/>
        <c:noMultiLvlLbl val="0"/>
      </c:catAx>
      <c:valAx>
        <c:axId val="148420864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419328"/>
        <c:crosses val="autoZero"/>
        <c:crossBetween val="between"/>
      </c:valAx>
      <c:valAx>
        <c:axId val="148434944"/>
        <c:scaling>
          <c:orientation val="minMax"/>
          <c:min val="8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48436480"/>
        <c:crosses val="max"/>
        <c:crossBetween val="between"/>
      </c:valAx>
      <c:catAx>
        <c:axId val="148436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434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4036111111111111"/>
          <c:y val="4.0536599591717666E-3"/>
          <c:w val="0.27891304347826085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5507436570428"/>
          <c:y val="3.8819991251093616E-2"/>
          <c:w val="0.83231867891513556"/>
          <c:h val="0.845200131233595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项目类型!$EO$1</c:f>
              <c:strCache>
                <c:ptCount val="1"/>
                <c:pt idx="0">
                  <c:v>数量</c:v>
                </c:pt>
              </c:strCache>
            </c:strRef>
          </c:tx>
          <c:invertIfNegative val="0"/>
          <c:cat>
            <c:strRef>
              <c:f>项目类型!$EN$2:$EN$35</c:f>
              <c:strCache>
                <c:ptCount val="34"/>
                <c:pt idx="0">
                  <c:v>北京</c:v>
                </c:pt>
                <c:pt idx="1">
                  <c:v>江苏</c:v>
                </c:pt>
                <c:pt idx="2">
                  <c:v>浙江</c:v>
                </c:pt>
                <c:pt idx="3">
                  <c:v>上海</c:v>
                </c:pt>
                <c:pt idx="4">
                  <c:v>广东</c:v>
                </c:pt>
                <c:pt idx="5">
                  <c:v>山东</c:v>
                </c:pt>
                <c:pt idx="6">
                  <c:v>湖北</c:v>
                </c:pt>
                <c:pt idx="7">
                  <c:v>湖南</c:v>
                </c:pt>
                <c:pt idx="8">
                  <c:v>河南</c:v>
                </c:pt>
                <c:pt idx="9">
                  <c:v>陕西</c:v>
                </c:pt>
                <c:pt idx="10">
                  <c:v>四川</c:v>
                </c:pt>
                <c:pt idx="11">
                  <c:v>社会科学院</c:v>
                </c:pt>
                <c:pt idx="12">
                  <c:v>河北</c:v>
                </c:pt>
                <c:pt idx="13">
                  <c:v>天津</c:v>
                </c:pt>
                <c:pt idx="14">
                  <c:v>重庆</c:v>
                </c:pt>
                <c:pt idx="15">
                  <c:v>军队</c:v>
                </c:pt>
                <c:pt idx="16">
                  <c:v>辽宁</c:v>
                </c:pt>
                <c:pt idx="17">
                  <c:v>机关</c:v>
                </c:pt>
                <c:pt idx="18">
                  <c:v>黑龙江</c:v>
                </c:pt>
                <c:pt idx="19">
                  <c:v>安徽</c:v>
                </c:pt>
                <c:pt idx="20">
                  <c:v>福建</c:v>
                </c:pt>
                <c:pt idx="21">
                  <c:v>吉林</c:v>
                </c:pt>
                <c:pt idx="22">
                  <c:v>江西</c:v>
                </c:pt>
                <c:pt idx="23">
                  <c:v>山西</c:v>
                </c:pt>
                <c:pt idx="24">
                  <c:v>内蒙古</c:v>
                </c:pt>
                <c:pt idx="25">
                  <c:v>广西</c:v>
                </c:pt>
                <c:pt idx="26">
                  <c:v>云南</c:v>
                </c:pt>
                <c:pt idx="27">
                  <c:v>贵州</c:v>
                </c:pt>
                <c:pt idx="28">
                  <c:v>甘肃</c:v>
                </c:pt>
                <c:pt idx="29">
                  <c:v>党校</c:v>
                </c:pt>
                <c:pt idx="30">
                  <c:v>海南</c:v>
                </c:pt>
                <c:pt idx="31">
                  <c:v>兵团</c:v>
                </c:pt>
                <c:pt idx="32">
                  <c:v>新疆</c:v>
                </c:pt>
                <c:pt idx="33">
                  <c:v>宁夏</c:v>
                </c:pt>
              </c:strCache>
            </c:strRef>
          </c:cat>
          <c:val>
            <c:numRef>
              <c:f>项目类型!$EO$2:$EO$35</c:f>
              <c:numCache>
                <c:formatCode>General</c:formatCode>
                <c:ptCount val="34"/>
                <c:pt idx="0">
                  <c:v>382</c:v>
                </c:pt>
                <c:pt idx="1">
                  <c:v>299</c:v>
                </c:pt>
                <c:pt idx="2">
                  <c:v>266</c:v>
                </c:pt>
                <c:pt idx="3">
                  <c:v>212</c:v>
                </c:pt>
                <c:pt idx="4">
                  <c:v>209</c:v>
                </c:pt>
                <c:pt idx="5">
                  <c:v>192</c:v>
                </c:pt>
                <c:pt idx="6">
                  <c:v>191</c:v>
                </c:pt>
                <c:pt idx="7">
                  <c:v>158</c:v>
                </c:pt>
                <c:pt idx="8">
                  <c:v>156</c:v>
                </c:pt>
                <c:pt idx="9">
                  <c:v>132</c:v>
                </c:pt>
                <c:pt idx="10">
                  <c:v>106</c:v>
                </c:pt>
                <c:pt idx="11">
                  <c:v>104</c:v>
                </c:pt>
                <c:pt idx="12">
                  <c:v>89</c:v>
                </c:pt>
                <c:pt idx="13">
                  <c:v>77</c:v>
                </c:pt>
                <c:pt idx="14">
                  <c:v>72</c:v>
                </c:pt>
                <c:pt idx="15">
                  <c:v>70</c:v>
                </c:pt>
                <c:pt idx="16">
                  <c:v>68</c:v>
                </c:pt>
                <c:pt idx="17">
                  <c:v>65</c:v>
                </c:pt>
                <c:pt idx="18">
                  <c:v>62</c:v>
                </c:pt>
                <c:pt idx="19">
                  <c:v>61</c:v>
                </c:pt>
                <c:pt idx="20">
                  <c:v>60</c:v>
                </c:pt>
                <c:pt idx="21">
                  <c:v>48</c:v>
                </c:pt>
                <c:pt idx="22">
                  <c:v>41</c:v>
                </c:pt>
                <c:pt idx="23">
                  <c:v>31</c:v>
                </c:pt>
                <c:pt idx="24">
                  <c:v>22</c:v>
                </c:pt>
                <c:pt idx="25">
                  <c:v>20</c:v>
                </c:pt>
                <c:pt idx="26">
                  <c:v>19</c:v>
                </c:pt>
                <c:pt idx="27">
                  <c:v>18</c:v>
                </c:pt>
                <c:pt idx="28">
                  <c:v>18</c:v>
                </c:pt>
                <c:pt idx="29">
                  <c:v>10</c:v>
                </c:pt>
                <c:pt idx="30">
                  <c:v>8</c:v>
                </c:pt>
                <c:pt idx="31">
                  <c:v>3</c:v>
                </c:pt>
                <c:pt idx="32">
                  <c:v>2</c:v>
                </c:pt>
                <c:pt idx="3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55872"/>
        <c:axId val="148257408"/>
      </c:barChart>
      <c:catAx>
        <c:axId val="148255872"/>
        <c:scaling>
          <c:orientation val="minMax"/>
        </c:scaling>
        <c:delete val="0"/>
        <c:axPos val="l"/>
        <c:majorTickMark val="out"/>
        <c:minorTickMark val="none"/>
        <c:tickLblPos val="nextTo"/>
        <c:crossAx val="148257408"/>
        <c:crosses val="autoZero"/>
        <c:auto val="1"/>
        <c:lblAlgn val="ctr"/>
        <c:lblOffset val="100"/>
        <c:noMultiLvlLbl val="0"/>
      </c:catAx>
      <c:valAx>
        <c:axId val="1482574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8255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837642169728776"/>
          <c:y val="0.51925233304170315"/>
          <c:w val="8.9334512533759361E-2"/>
          <c:h val="3.145538099139107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21741032370955E-2"/>
          <c:y val="5.1400554097404488E-2"/>
          <c:w val="0.82662029746281718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项目类型!$ER$1</c:f>
              <c:strCache>
                <c:ptCount val="1"/>
                <c:pt idx="0">
                  <c:v>数量</c:v>
                </c:pt>
              </c:strCache>
            </c:strRef>
          </c:tx>
          <c:cat>
            <c:numRef>
              <c:f>项目类型!$EQ$2:$EQ$9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项目类型!$ER$2:$ER$9</c:f>
              <c:numCache>
                <c:formatCode>General</c:formatCode>
                <c:ptCount val="8"/>
                <c:pt idx="0">
                  <c:v>12</c:v>
                </c:pt>
                <c:pt idx="1">
                  <c:v>8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12</c:v>
                </c:pt>
                <c:pt idx="6">
                  <c:v>17</c:v>
                </c:pt>
                <c:pt idx="7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96832"/>
        <c:axId val="148298368"/>
      </c:lineChart>
      <c:lineChart>
        <c:grouping val="standard"/>
        <c:varyColors val="0"/>
        <c:ser>
          <c:idx val="3"/>
          <c:order val="1"/>
          <c:tx>
            <c:strRef>
              <c:f>项目类型!$ET$1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项目类型!$EQ$2:$EQ$9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项目类型!$ET$2:$ET$9</c:f>
              <c:numCache>
                <c:formatCode>_(* #,##0.00_);_(* \(#,##0.00\);_(* "-"??_);_(@_)</c:formatCode>
                <c:ptCount val="8"/>
                <c:pt idx="0">
                  <c:v>4.0677966101694913</c:v>
                </c:pt>
                <c:pt idx="1">
                  <c:v>2.6845637583892619</c:v>
                </c:pt>
                <c:pt idx="2">
                  <c:v>3.4852546916890081</c:v>
                </c:pt>
                <c:pt idx="3">
                  <c:v>2.8571428571428572</c:v>
                </c:pt>
                <c:pt idx="4">
                  <c:v>3.0732860520094563</c:v>
                </c:pt>
                <c:pt idx="5">
                  <c:v>3.0150753768844218</c:v>
                </c:pt>
                <c:pt idx="6">
                  <c:v>3.4907597535934287</c:v>
                </c:pt>
                <c:pt idx="7">
                  <c:v>3.2626427406199019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5792"/>
        <c:axId val="148304256"/>
      </c:lineChart>
      <c:catAx>
        <c:axId val="14829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298368"/>
        <c:crosses val="autoZero"/>
        <c:auto val="1"/>
        <c:lblAlgn val="ctr"/>
        <c:lblOffset val="100"/>
        <c:noMultiLvlLbl val="0"/>
      </c:catAx>
      <c:valAx>
        <c:axId val="14829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296832"/>
        <c:crosses val="autoZero"/>
        <c:crossBetween val="between"/>
      </c:valAx>
      <c:valAx>
        <c:axId val="14830425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48305792"/>
        <c:crosses val="max"/>
        <c:crossBetween val="between"/>
      </c:valAx>
      <c:catAx>
        <c:axId val="148305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3042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41196607368523386"/>
          <c:y val="8.3938238188976371E-3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1062992125983"/>
          <c:y val="4.9240303295421416E-2"/>
          <c:w val="0.77245603674540686"/>
          <c:h val="0.899493937031435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项目类型!$BW$1</c:f>
              <c:strCache>
                <c:ptCount val="1"/>
                <c:pt idx="0">
                  <c:v>一般</c:v>
                </c:pt>
              </c:strCache>
            </c:strRef>
          </c:tx>
          <c:invertIfNegative val="0"/>
          <c:cat>
            <c:strRef>
              <c:f>项目类型!$BV$2:$BV$37</c:f>
              <c:strCache>
                <c:ptCount val="36"/>
                <c:pt idx="0">
                  <c:v>北京</c:v>
                </c:pt>
                <c:pt idx="1">
                  <c:v>江苏</c:v>
                </c:pt>
                <c:pt idx="2">
                  <c:v>上海</c:v>
                </c:pt>
                <c:pt idx="3">
                  <c:v>湖北</c:v>
                </c:pt>
                <c:pt idx="4">
                  <c:v>浙江</c:v>
                </c:pt>
                <c:pt idx="5">
                  <c:v>广东</c:v>
                </c:pt>
                <c:pt idx="6">
                  <c:v>湖南</c:v>
                </c:pt>
                <c:pt idx="7">
                  <c:v>山东</c:v>
                </c:pt>
                <c:pt idx="8">
                  <c:v>河南</c:v>
                </c:pt>
                <c:pt idx="9">
                  <c:v>四川</c:v>
                </c:pt>
                <c:pt idx="10">
                  <c:v>江西</c:v>
                </c:pt>
                <c:pt idx="11">
                  <c:v>辽宁</c:v>
                </c:pt>
                <c:pt idx="12">
                  <c:v>福建</c:v>
                </c:pt>
                <c:pt idx="13">
                  <c:v>重庆</c:v>
                </c:pt>
                <c:pt idx="14">
                  <c:v>陕西</c:v>
                </c:pt>
                <c:pt idx="15">
                  <c:v>安徽</c:v>
                </c:pt>
                <c:pt idx="16">
                  <c:v>吉林</c:v>
                </c:pt>
                <c:pt idx="17">
                  <c:v>云南</c:v>
                </c:pt>
                <c:pt idx="18">
                  <c:v>黑龙江</c:v>
                </c:pt>
                <c:pt idx="19">
                  <c:v>天津</c:v>
                </c:pt>
                <c:pt idx="20">
                  <c:v>河北</c:v>
                </c:pt>
                <c:pt idx="21">
                  <c:v>广西</c:v>
                </c:pt>
                <c:pt idx="22">
                  <c:v>甘肃</c:v>
                </c:pt>
                <c:pt idx="23">
                  <c:v>社会科学院</c:v>
                </c:pt>
                <c:pt idx="24">
                  <c:v>新疆</c:v>
                </c:pt>
                <c:pt idx="25">
                  <c:v>贵州</c:v>
                </c:pt>
                <c:pt idx="26">
                  <c:v>军队</c:v>
                </c:pt>
                <c:pt idx="27">
                  <c:v>山西</c:v>
                </c:pt>
                <c:pt idx="28">
                  <c:v>内蒙古</c:v>
                </c:pt>
                <c:pt idx="29">
                  <c:v>机关</c:v>
                </c:pt>
                <c:pt idx="30">
                  <c:v>青海</c:v>
                </c:pt>
                <c:pt idx="31">
                  <c:v>宁夏</c:v>
                </c:pt>
                <c:pt idx="32">
                  <c:v>西藏</c:v>
                </c:pt>
                <c:pt idx="33">
                  <c:v>海南</c:v>
                </c:pt>
                <c:pt idx="34">
                  <c:v>党校</c:v>
                </c:pt>
                <c:pt idx="35">
                  <c:v>兵团</c:v>
                </c:pt>
              </c:strCache>
            </c:strRef>
          </c:cat>
          <c:val>
            <c:numRef>
              <c:f>项目类型!$BW$2:$BW$37</c:f>
              <c:numCache>
                <c:formatCode>General</c:formatCode>
                <c:ptCount val="36"/>
                <c:pt idx="0">
                  <c:v>1742</c:v>
                </c:pt>
                <c:pt idx="1">
                  <c:v>1407</c:v>
                </c:pt>
                <c:pt idx="2">
                  <c:v>1323</c:v>
                </c:pt>
                <c:pt idx="3">
                  <c:v>1090</c:v>
                </c:pt>
                <c:pt idx="4">
                  <c:v>970</c:v>
                </c:pt>
                <c:pt idx="5">
                  <c:v>936</c:v>
                </c:pt>
                <c:pt idx="6">
                  <c:v>920</c:v>
                </c:pt>
                <c:pt idx="7">
                  <c:v>910</c:v>
                </c:pt>
                <c:pt idx="8">
                  <c:v>734</c:v>
                </c:pt>
                <c:pt idx="9">
                  <c:v>618</c:v>
                </c:pt>
                <c:pt idx="10">
                  <c:v>562</c:v>
                </c:pt>
                <c:pt idx="11">
                  <c:v>534</c:v>
                </c:pt>
                <c:pt idx="12">
                  <c:v>515</c:v>
                </c:pt>
                <c:pt idx="13">
                  <c:v>509</c:v>
                </c:pt>
                <c:pt idx="14">
                  <c:v>492</c:v>
                </c:pt>
                <c:pt idx="15">
                  <c:v>481</c:v>
                </c:pt>
                <c:pt idx="16">
                  <c:v>476</c:v>
                </c:pt>
                <c:pt idx="17">
                  <c:v>430</c:v>
                </c:pt>
                <c:pt idx="18">
                  <c:v>411</c:v>
                </c:pt>
                <c:pt idx="19">
                  <c:v>398</c:v>
                </c:pt>
                <c:pt idx="20">
                  <c:v>359</c:v>
                </c:pt>
                <c:pt idx="21">
                  <c:v>337</c:v>
                </c:pt>
                <c:pt idx="22">
                  <c:v>336</c:v>
                </c:pt>
                <c:pt idx="23">
                  <c:v>316</c:v>
                </c:pt>
                <c:pt idx="24">
                  <c:v>275</c:v>
                </c:pt>
                <c:pt idx="25">
                  <c:v>275</c:v>
                </c:pt>
                <c:pt idx="26">
                  <c:v>249</c:v>
                </c:pt>
                <c:pt idx="27">
                  <c:v>237</c:v>
                </c:pt>
                <c:pt idx="28">
                  <c:v>234</c:v>
                </c:pt>
                <c:pt idx="29">
                  <c:v>205</c:v>
                </c:pt>
                <c:pt idx="30">
                  <c:v>159</c:v>
                </c:pt>
                <c:pt idx="31">
                  <c:v>137</c:v>
                </c:pt>
                <c:pt idx="32">
                  <c:v>111</c:v>
                </c:pt>
                <c:pt idx="33">
                  <c:v>101</c:v>
                </c:pt>
                <c:pt idx="34">
                  <c:v>84</c:v>
                </c:pt>
                <c:pt idx="35">
                  <c:v>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69248"/>
        <c:axId val="148470784"/>
      </c:barChart>
      <c:catAx>
        <c:axId val="148469248"/>
        <c:scaling>
          <c:orientation val="minMax"/>
        </c:scaling>
        <c:delete val="0"/>
        <c:axPos val="l"/>
        <c:majorTickMark val="out"/>
        <c:minorTickMark val="none"/>
        <c:tickLblPos val="nextTo"/>
        <c:crossAx val="148470784"/>
        <c:crosses val="autoZero"/>
        <c:auto val="1"/>
        <c:lblAlgn val="ctr"/>
        <c:lblOffset val="100"/>
        <c:noMultiLvlLbl val="0"/>
      </c:catAx>
      <c:valAx>
        <c:axId val="1484707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8469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504308836395441"/>
          <c:y val="0.3942523330417031"/>
          <c:w val="0.10273468941382327"/>
          <c:h val="3.527512161809085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1062992125983"/>
          <c:y val="2.6558122831634084E-2"/>
          <c:w val="0.77245603674540686"/>
          <c:h val="0.923175207362889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项目类型!$CU$1</c:f>
              <c:strCache>
                <c:ptCount val="1"/>
                <c:pt idx="0">
                  <c:v>数量</c:v>
                </c:pt>
              </c:strCache>
            </c:strRef>
          </c:tx>
          <c:invertIfNegative val="0"/>
          <c:cat>
            <c:strRef>
              <c:f>项目类型!$CT$2:$CT$37</c:f>
              <c:strCache>
                <c:ptCount val="36"/>
                <c:pt idx="0">
                  <c:v>北京</c:v>
                </c:pt>
                <c:pt idx="1">
                  <c:v>上海</c:v>
                </c:pt>
                <c:pt idx="2">
                  <c:v>江苏</c:v>
                </c:pt>
                <c:pt idx="3">
                  <c:v>湖北</c:v>
                </c:pt>
                <c:pt idx="4">
                  <c:v>广东</c:v>
                </c:pt>
                <c:pt idx="5">
                  <c:v>浙江</c:v>
                </c:pt>
                <c:pt idx="6">
                  <c:v>湖南</c:v>
                </c:pt>
                <c:pt idx="7">
                  <c:v>四川</c:v>
                </c:pt>
                <c:pt idx="8">
                  <c:v>山东</c:v>
                </c:pt>
                <c:pt idx="9">
                  <c:v>河南</c:v>
                </c:pt>
                <c:pt idx="10">
                  <c:v>重庆</c:v>
                </c:pt>
                <c:pt idx="11">
                  <c:v>福建</c:v>
                </c:pt>
                <c:pt idx="12">
                  <c:v>社会科学院</c:v>
                </c:pt>
                <c:pt idx="13">
                  <c:v>陕西</c:v>
                </c:pt>
                <c:pt idx="14">
                  <c:v>江西</c:v>
                </c:pt>
                <c:pt idx="15">
                  <c:v>辽宁</c:v>
                </c:pt>
                <c:pt idx="16">
                  <c:v>云南</c:v>
                </c:pt>
                <c:pt idx="17">
                  <c:v>天津</c:v>
                </c:pt>
                <c:pt idx="18">
                  <c:v>吉林</c:v>
                </c:pt>
                <c:pt idx="19">
                  <c:v>安徽</c:v>
                </c:pt>
                <c:pt idx="20">
                  <c:v>机关</c:v>
                </c:pt>
                <c:pt idx="21">
                  <c:v>黑龙江</c:v>
                </c:pt>
                <c:pt idx="22">
                  <c:v>山西</c:v>
                </c:pt>
                <c:pt idx="23">
                  <c:v>甘肃</c:v>
                </c:pt>
                <c:pt idx="24">
                  <c:v>贵州</c:v>
                </c:pt>
                <c:pt idx="25">
                  <c:v>河北</c:v>
                </c:pt>
                <c:pt idx="26">
                  <c:v>军队</c:v>
                </c:pt>
                <c:pt idx="27">
                  <c:v>广西</c:v>
                </c:pt>
                <c:pt idx="28">
                  <c:v>新疆</c:v>
                </c:pt>
                <c:pt idx="29">
                  <c:v>内蒙古</c:v>
                </c:pt>
                <c:pt idx="30">
                  <c:v>党校</c:v>
                </c:pt>
                <c:pt idx="31">
                  <c:v>宁夏</c:v>
                </c:pt>
                <c:pt idx="32">
                  <c:v>兵团</c:v>
                </c:pt>
                <c:pt idx="33">
                  <c:v>西藏</c:v>
                </c:pt>
                <c:pt idx="34">
                  <c:v>青海</c:v>
                </c:pt>
                <c:pt idx="35">
                  <c:v>海南</c:v>
                </c:pt>
              </c:strCache>
            </c:strRef>
          </c:cat>
          <c:val>
            <c:numRef>
              <c:f>项目类型!$CU$2:$CU$37</c:f>
              <c:numCache>
                <c:formatCode>General</c:formatCode>
                <c:ptCount val="36"/>
                <c:pt idx="0">
                  <c:v>1034</c:v>
                </c:pt>
                <c:pt idx="1">
                  <c:v>819</c:v>
                </c:pt>
                <c:pt idx="2">
                  <c:v>611</c:v>
                </c:pt>
                <c:pt idx="3">
                  <c:v>563</c:v>
                </c:pt>
                <c:pt idx="4">
                  <c:v>436</c:v>
                </c:pt>
                <c:pt idx="5">
                  <c:v>423</c:v>
                </c:pt>
                <c:pt idx="6">
                  <c:v>415</c:v>
                </c:pt>
                <c:pt idx="7">
                  <c:v>348</c:v>
                </c:pt>
                <c:pt idx="8">
                  <c:v>347</c:v>
                </c:pt>
                <c:pt idx="9">
                  <c:v>335</c:v>
                </c:pt>
                <c:pt idx="10">
                  <c:v>269</c:v>
                </c:pt>
                <c:pt idx="11">
                  <c:v>263</c:v>
                </c:pt>
                <c:pt idx="12">
                  <c:v>261</c:v>
                </c:pt>
                <c:pt idx="13">
                  <c:v>245</c:v>
                </c:pt>
                <c:pt idx="14">
                  <c:v>244</c:v>
                </c:pt>
                <c:pt idx="15">
                  <c:v>215</c:v>
                </c:pt>
                <c:pt idx="16">
                  <c:v>214</c:v>
                </c:pt>
                <c:pt idx="17">
                  <c:v>199</c:v>
                </c:pt>
                <c:pt idx="18">
                  <c:v>196</c:v>
                </c:pt>
                <c:pt idx="19">
                  <c:v>187</c:v>
                </c:pt>
                <c:pt idx="20">
                  <c:v>171</c:v>
                </c:pt>
                <c:pt idx="21">
                  <c:v>147</c:v>
                </c:pt>
                <c:pt idx="22">
                  <c:v>139</c:v>
                </c:pt>
                <c:pt idx="23">
                  <c:v>138</c:v>
                </c:pt>
                <c:pt idx="24">
                  <c:v>124</c:v>
                </c:pt>
                <c:pt idx="25">
                  <c:v>117</c:v>
                </c:pt>
                <c:pt idx="26">
                  <c:v>106</c:v>
                </c:pt>
                <c:pt idx="27">
                  <c:v>105</c:v>
                </c:pt>
                <c:pt idx="28">
                  <c:v>102</c:v>
                </c:pt>
                <c:pt idx="29">
                  <c:v>85</c:v>
                </c:pt>
                <c:pt idx="30">
                  <c:v>80</c:v>
                </c:pt>
                <c:pt idx="31">
                  <c:v>61</c:v>
                </c:pt>
                <c:pt idx="32">
                  <c:v>55</c:v>
                </c:pt>
                <c:pt idx="33">
                  <c:v>55</c:v>
                </c:pt>
                <c:pt idx="34">
                  <c:v>50</c:v>
                </c:pt>
                <c:pt idx="35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90880"/>
        <c:axId val="149033344"/>
      </c:barChart>
      <c:catAx>
        <c:axId val="148490880"/>
        <c:scaling>
          <c:orientation val="minMax"/>
        </c:scaling>
        <c:delete val="0"/>
        <c:axPos val="l"/>
        <c:majorTickMark val="out"/>
        <c:minorTickMark val="none"/>
        <c:tickLblPos val="nextTo"/>
        <c:crossAx val="149033344"/>
        <c:crosses val="autoZero"/>
        <c:auto val="1"/>
        <c:lblAlgn val="ctr"/>
        <c:lblOffset val="100"/>
        <c:noMultiLvlLbl val="0"/>
      </c:catAx>
      <c:valAx>
        <c:axId val="14903334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8490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61541994750655"/>
          <c:y val="0.47758566637503647"/>
          <c:w val="0.10273468941382327"/>
          <c:h val="3.628374608945639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5507436570428"/>
          <c:y val="2.8038039419976034E-2"/>
          <c:w val="0.82676312335958002"/>
          <c:h val="0.917869325948605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项目类型!$FR$1</c:f>
              <c:strCache>
                <c:ptCount val="1"/>
                <c:pt idx="0">
                  <c:v>数量</c:v>
                </c:pt>
              </c:strCache>
            </c:strRef>
          </c:tx>
          <c:invertIfNegative val="0"/>
          <c:cat>
            <c:strRef>
              <c:f>项目类型!$FQ$2:$FQ$35</c:f>
              <c:strCache>
                <c:ptCount val="34"/>
                <c:pt idx="0">
                  <c:v>北京</c:v>
                </c:pt>
                <c:pt idx="1">
                  <c:v>江苏</c:v>
                </c:pt>
                <c:pt idx="2">
                  <c:v>上海</c:v>
                </c:pt>
                <c:pt idx="3">
                  <c:v>浙江</c:v>
                </c:pt>
                <c:pt idx="4">
                  <c:v>湖北</c:v>
                </c:pt>
                <c:pt idx="5">
                  <c:v>山东</c:v>
                </c:pt>
                <c:pt idx="6">
                  <c:v>广东</c:v>
                </c:pt>
                <c:pt idx="7">
                  <c:v>河南</c:v>
                </c:pt>
                <c:pt idx="8">
                  <c:v>湖南</c:v>
                </c:pt>
                <c:pt idx="9">
                  <c:v>机关</c:v>
                </c:pt>
                <c:pt idx="10">
                  <c:v>吉林</c:v>
                </c:pt>
                <c:pt idx="11">
                  <c:v>辽宁</c:v>
                </c:pt>
                <c:pt idx="12">
                  <c:v>陕西</c:v>
                </c:pt>
                <c:pt idx="13">
                  <c:v>重庆</c:v>
                </c:pt>
                <c:pt idx="14">
                  <c:v>四川</c:v>
                </c:pt>
                <c:pt idx="15">
                  <c:v>广西</c:v>
                </c:pt>
                <c:pt idx="16">
                  <c:v>江西</c:v>
                </c:pt>
                <c:pt idx="17">
                  <c:v>福建</c:v>
                </c:pt>
                <c:pt idx="18">
                  <c:v>天津</c:v>
                </c:pt>
                <c:pt idx="19">
                  <c:v>安徽</c:v>
                </c:pt>
                <c:pt idx="20">
                  <c:v>河北</c:v>
                </c:pt>
                <c:pt idx="21">
                  <c:v>山西</c:v>
                </c:pt>
                <c:pt idx="22">
                  <c:v>甘肃</c:v>
                </c:pt>
                <c:pt idx="23">
                  <c:v>云南</c:v>
                </c:pt>
                <c:pt idx="24">
                  <c:v>内蒙古</c:v>
                </c:pt>
                <c:pt idx="25">
                  <c:v>青海</c:v>
                </c:pt>
                <c:pt idx="26">
                  <c:v>贵州</c:v>
                </c:pt>
                <c:pt idx="27">
                  <c:v>黑龙江</c:v>
                </c:pt>
                <c:pt idx="28">
                  <c:v>新疆</c:v>
                </c:pt>
                <c:pt idx="29">
                  <c:v>兵团</c:v>
                </c:pt>
                <c:pt idx="30">
                  <c:v>海南</c:v>
                </c:pt>
                <c:pt idx="31">
                  <c:v>军队</c:v>
                </c:pt>
                <c:pt idx="32">
                  <c:v>西藏</c:v>
                </c:pt>
                <c:pt idx="33">
                  <c:v>宁夏</c:v>
                </c:pt>
              </c:strCache>
            </c:strRef>
          </c:cat>
          <c:val>
            <c:numRef>
              <c:f>项目类型!$FR$2:$FR$35</c:f>
              <c:numCache>
                <c:formatCode>General</c:formatCode>
                <c:ptCount val="34"/>
                <c:pt idx="0">
                  <c:v>219</c:v>
                </c:pt>
                <c:pt idx="1">
                  <c:v>143</c:v>
                </c:pt>
                <c:pt idx="2">
                  <c:v>141</c:v>
                </c:pt>
                <c:pt idx="3">
                  <c:v>133</c:v>
                </c:pt>
                <c:pt idx="4">
                  <c:v>126</c:v>
                </c:pt>
                <c:pt idx="5">
                  <c:v>97</c:v>
                </c:pt>
                <c:pt idx="6">
                  <c:v>85</c:v>
                </c:pt>
                <c:pt idx="7">
                  <c:v>79</c:v>
                </c:pt>
                <c:pt idx="8">
                  <c:v>78</c:v>
                </c:pt>
                <c:pt idx="9">
                  <c:v>60</c:v>
                </c:pt>
                <c:pt idx="10">
                  <c:v>59</c:v>
                </c:pt>
                <c:pt idx="11">
                  <c:v>52</c:v>
                </c:pt>
                <c:pt idx="12">
                  <c:v>47</c:v>
                </c:pt>
                <c:pt idx="13">
                  <c:v>46</c:v>
                </c:pt>
                <c:pt idx="14">
                  <c:v>44</c:v>
                </c:pt>
                <c:pt idx="15">
                  <c:v>42</c:v>
                </c:pt>
                <c:pt idx="16">
                  <c:v>42</c:v>
                </c:pt>
                <c:pt idx="17">
                  <c:v>35</c:v>
                </c:pt>
                <c:pt idx="18">
                  <c:v>34</c:v>
                </c:pt>
                <c:pt idx="19">
                  <c:v>32</c:v>
                </c:pt>
                <c:pt idx="20">
                  <c:v>31</c:v>
                </c:pt>
                <c:pt idx="21">
                  <c:v>24</c:v>
                </c:pt>
                <c:pt idx="22">
                  <c:v>20</c:v>
                </c:pt>
                <c:pt idx="23">
                  <c:v>14</c:v>
                </c:pt>
                <c:pt idx="24">
                  <c:v>13</c:v>
                </c:pt>
                <c:pt idx="25">
                  <c:v>12</c:v>
                </c:pt>
                <c:pt idx="26">
                  <c:v>11</c:v>
                </c:pt>
                <c:pt idx="27">
                  <c:v>9</c:v>
                </c:pt>
                <c:pt idx="28">
                  <c:v>6</c:v>
                </c:pt>
                <c:pt idx="29">
                  <c:v>4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65728"/>
        <c:axId val="149067264"/>
      </c:barChart>
      <c:catAx>
        <c:axId val="149065728"/>
        <c:scaling>
          <c:orientation val="minMax"/>
        </c:scaling>
        <c:delete val="0"/>
        <c:axPos val="l"/>
        <c:majorTickMark val="out"/>
        <c:minorTickMark val="none"/>
        <c:tickLblPos val="nextTo"/>
        <c:crossAx val="149067264"/>
        <c:crosses val="autoZero"/>
        <c:auto val="1"/>
        <c:lblAlgn val="ctr"/>
        <c:lblOffset val="100"/>
        <c:noMultiLvlLbl val="0"/>
      </c:catAx>
      <c:valAx>
        <c:axId val="1490672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9065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337642169728779"/>
          <c:y val="0.2408011101574922"/>
          <c:w val="0.10273468941382327"/>
          <c:h val="3.904542369469445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87E-2"/>
          <c:y val="5.1400554097404488E-2"/>
          <c:w val="0.84625918635170605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项目类型!$FU$1</c:f>
              <c:strCache>
                <c:ptCount val="1"/>
                <c:pt idx="0">
                  <c:v>数量</c:v>
                </c:pt>
              </c:strCache>
            </c:strRef>
          </c:tx>
          <c:cat>
            <c:numRef>
              <c:f>项目类型!$FT$2:$FT$9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项目类型!$FU$2:$FU$9</c:f>
              <c:numCache>
                <c:formatCode>General</c:formatCode>
                <c:ptCount val="8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66720"/>
        <c:axId val="148768256"/>
      </c:lineChart>
      <c:lineChart>
        <c:grouping val="standard"/>
        <c:varyColors val="0"/>
        <c:ser>
          <c:idx val="3"/>
          <c:order val="1"/>
          <c:tx>
            <c:strRef>
              <c:f>项目类型!$FW$1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项目类型!$FT$2:$FT$9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项目类型!$FW$2:$FW$9</c:f>
              <c:numCache>
                <c:formatCode>_(* #,##0.00_);_(* \(#,##0.00\);_(* "-"??_);_(@_)</c:formatCode>
                <c:ptCount val="8"/>
                <c:pt idx="0">
                  <c:v>2.9940119760479043</c:v>
                </c:pt>
                <c:pt idx="1">
                  <c:v>1.7441860465116279</c:v>
                </c:pt>
                <c:pt idx="2">
                  <c:v>3.3980582524271843</c:v>
                </c:pt>
                <c:pt idx="3">
                  <c:v>3.5714285714285712</c:v>
                </c:pt>
                <c:pt idx="4">
                  <c:v>3.9603960396039604</c:v>
                </c:pt>
                <c:pt idx="5">
                  <c:v>1.7241379310344827</c:v>
                </c:pt>
                <c:pt idx="6">
                  <c:v>1.7921146953405016</c:v>
                </c:pt>
                <c:pt idx="7">
                  <c:v>1.6891891891891893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75680"/>
        <c:axId val="148769792"/>
      </c:lineChart>
      <c:catAx>
        <c:axId val="14876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768256"/>
        <c:crosses val="autoZero"/>
        <c:auto val="1"/>
        <c:lblAlgn val="ctr"/>
        <c:lblOffset val="100"/>
        <c:noMultiLvlLbl val="0"/>
      </c:catAx>
      <c:valAx>
        <c:axId val="14876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766720"/>
        <c:crosses val="autoZero"/>
        <c:crossBetween val="between"/>
      </c:valAx>
      <c:valAx>
        <c:axId val="148769792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48775680"/>
        <c:crosses val="max"/>
        <c:crossBetween val="between"/>
      </c:valAx>
      <c:catAx>
        <c:axId val="14877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7697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0702777777777783"/>
          <c:y val="7.8127734033245841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3772965879265"/>
          <c:y val="1.770069799135084E-2"/>
          <c:w val="0.81560892388451445"/>
          <c:h val="0.937553635550257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项目类型!$GN$1</c:f>
              <c:strCache>
                <c:ptCount val="1"/>
                <c:pt idx="0">
                  <c:v>数量</c:v>
                </c:pt>
              </c:strCache>
            </c:strRef>
          </c:tx>
          <c:invertIfNegative val="0"/>
          <c:cat>
            <c:strRef>
              <c:f>项目类型!$GM$2:$GM$35</c:f>
              <c:strCache>
                <c:ptCount val="34"/>
                <c:pt idx="0">
                  <c:v>北京</c:v>
                </c:pt>
                <c:pt idx="1">
                  <c:v>江苏</c:v>
                </c:pt>
                <c:pt idx="2">
                  <c:v>浙江</c:v>
                </c:pt>
                <c:pt idx="3">
                  <c:v>上海</c:v>
                </c:pt>
                <c:pt idx="4">
                  <c:v>机关</c:v>
                </c:pt>
                <c:pt idx="5">
                  <c:v>山东</c:v>
                </c:pt>
                <c:pt idx="6">
                  <c:v>湖北</c:v>
                </c:pt>
                <c:pt idx="7">
                  <c:v>广东</c:v>
                </c:pt>
                <c:pt idx="8">
                  <c:v>福建</c:v>
                </c:pt>
                <c:pt idx="9">
                  <c:v>湖南</c:v>
                </c:pt>
                <c:pt idx="10">
                  <c:v>重庆</c:v>
                </c:pt>
                <c:pt idx="11">
                  <c:v>四川</c:v>
                </c:pt>
                <c:pt idx="12">
                  <c:v>陕西</c:v>
                </c:pt>
                <c:pt idx="13">
                  <c:v>河南</c:v>
                </c:pt>
                <c:pt idx="14">
                  <c:v>新疆</c:v>
                </c:pt>
                <c:pt idx="15">
                  <c:v>天津</c:v>
                </c:pt>
                <c:pt idx="16">
                  <c:v>广西</c:v>
                </c:pt>
                <c:pt idx="17">
                  <c:v>安徽</c:v>
                </c:pt>
                <c:pt idx="18">
                  <c:v>云南</c:v>
                </c:pt>
                <c:pt idx="19">
                  <c:v>吉林</c:v>
                </c:pt>
                <c:pt idx="20">
                  <c:v>内蒙古</c:v>
                </c:pt>
                <c:pt idx="21">
                  <c:v>江西</c:v>
                </c:pt>
                <c:pt idx="22">
                  <c:v>辽宁</c:v>
                </c:pt>
                <c:pt idx="23">
                  <c:v>黑龙江</c:v>
                </c:pt>
                <c:pt idx="24">
                  <c:v>河北</c:v>
                </c:pt>
                <c:pt idx="25">
                  <c:v>甘肃</c:v>
                </c:pt>
                <c:pt idx="26">
                  <c:v>山西</c:v>
                </c:pt>
                <c:pt idx="27">
                  <c:v>贵州</c:v>
                </c:pt>
                <c:pt idx="28">
                  <c:v>宁夏</c:v>
                </c:pt>
                <c:pt idx="29">
                  <c:v>青海</c:v>
                </c:pt>
                <c:pt idx="30">
                  <c:v>西藏</c:v>
                </c:pt>
                <c:pt idx="31">
                  <c:v>海南</c:v>
                </c:pt>
                <c:pt idx="32">
                  <c:v>兵团</c:v>
                </c:pt>
                <c:pt idx="33">
                  <c:v>军队</c:v>
                </c:pt>
              </c:strCache>
            </c:strRef>
          </c:cat>
          <c:val>
            <c:numRef>
              <c:f>项目类型!$GN$2:$GN$35</c:f>
              <c:numCache>
                <c:formatCode>General</c:formatCode>
                <c:ptCount val="34"/>
                <c:pt idx="0">
                  <c:v>223</c:v>
                </c:pt>
                <c:pt idx="1">
                  <c:v>141</c:v>
                </c:pt>
                <c:pt idx="2">
                  <c:v>101</c:v>
                </c:pt>
                <c:pt idx="3">
                  <c:v>96</c:v>
                </c:pt>
                <c:pt idx="4">
                  <c:v>96</c:v>
                </c:pt>
                <c:pt idx="5">
                  <c:v>74</c:v>
                </c:pt>
                <c:pt idx="6">
                  <c:v>70</c:v>
                </c:pt>
                <c:pt idx="7">
                  <c:v>61</c:v>
                </c:pt>
                <c:pt idx="8">
                  <c:v>51</c:v>
                </c:pt>
                <c:pt idx="9">
                  <c:v>45</c:v>
                </c:pt>
                <c:pt idx="10">
                  <c:v>44</c:v>
                </c:pt>
                <c:pt idx="11">
                  <c:v>44</c:v>
                </c:pt>
                <c:pt idx="12">
                  <c:v>38</c:v>
                </c:pt>
                <c:pt idx="13">
                  <c:v>35</c:v>
                </c:pt>
                <c:pt idx="14">
                  <c:v>32</c:v>
                </c:pt>
                <c:pt idx="15">
                  <c:v>29</c:v>
                </c:pt>
                <c:pt idx="16">
                  <c:v>27</c:v>
                </c:pt>
                <c:pt idx="17">
                  <c:v>26</c:v>
                </c:pt>
                <c:pt idx="18">
                  <c:v>26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20</c:v>
                </c:pt>
                <c:pt idx="23">
                  <c:v>20</c:v>
                </c:pt>
                <c:pt idx="24">
                  <c:v>17</c:v>
                </c:pt>
                <c:pt idx="25">
                  <c:v>17</c:v>
                </c:pt>
                <c:pt idx="26">
                  <c:v>16</c:v>
                </c:pt>
                <c:pt idx="27">
                  <c:v>14</c:v>
                </c:pt>
                <c:pt idx="28">
                  <c:v>13</c:v>
                </c:pt>
                <c:pt idx="29">
                  <c:v>12</c:v>
                </c:pt>
                <c:pt idx="30">
                  <c:v>11</c:v>
                </c:pt>
                <c:pt idx="31">
                  <c:v>8</c:v>
                </c:pt>
                <c:pt idx="32">
                  <c:v>5</c:v>
                </c:pt>
                <c:pt idx="33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03968"/>
        <c:axId val="148805504"/>
      </c:barChart>
      <c:catAx>
        <c:axId val="148803968"/>
        <c:scaling>
          <c:orientation val="minMax"/>
        </c:scaling>
        <c:delete val="0"/>
        <c:axPos val="l"/>
        <c:majorTickMark val="out"/>
        <c:minorTickMark val="none"/>
        <c:tickLblPos val="nextTo"/>
        <c:crossAx val="148805504"/>
        <c:crosses val="autoZero"/>
        <c:auto val="1"/>
        <c:lblAlgn val="ctr"/>
        <c:lblOffset val="100"/>
        <c:noMultiLvlLbl val="0"/>
      </c:catAx>
      <c:valAx>
        <c:axId val="1488055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8803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393197725284328"/>
          <c:y val="0.46832640711577722"/>
          <c:w val="8.8691818198984126E-2"/>
          <c:h val="4.035238336881508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78738269227152E-2"/>
          <c:y val="7.4548702245552628E-2"/>
          <c:w val="0.83625918635170604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项目类型!$GQ$1</c:f>
              <c:strCache>
                <c:ptCount val="1"/>
                <c:pt idx="0">
                  <c:v>数量</c:v>
                </c:pt>
              </c:strCache>
            </c:strRef>
          </c:tx>
          <c:cat>
            <c:numRef>
              <c:f>项目类型!$GP$2:$GP$9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项目类型!$GQ$2:$GQ$9</c:f>
              <c:numCache>
                <c:formatCode>General</c:formatCode>
                <c:ptCount val="8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39808"/>
        <c:axId val="148845696"/>
      </c:lineChart>
      <c:lineChart>
        <c:grouping val="standard"/>
        <c:varyColors val="0"/>
        <c:ser>
          <c:idx val="3"/>
          <c:order val="1"/>
          <c:tx>
            <c:strRef>
              <c:f>项目类型!$GS$1</c:f>
              <c:strCache>
                <c:ptCount val="1"/>
                <c:pt idx="0">
                  <c:v>百分比（%）</c:v>
                </c:pt>
              </c:strCache>
            </c:strRef>
          </c:tx>
          <c:cat>
            <c:numRef>
              <c:f>项目类型!$GP$2:$GP$9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项目类型!$GS$2:$GS$9</c:f>
              <c:numCache>
                <c:formatCode>_(* #,##0.00_);_(* \(#,##0.00\);_(* "-"??_);_(@_)</c:formatCode>
                <c:ptCount val="8"/>
                <c:pt idx="0">
                  <c:v>3.5211267605633805</c:v>
                </c:pt>
                <c:pt idx="1">
                  <c:v>1.6260162601626018</c:v>
                </c:pt>
                <c:pt idx="2">
                  <c:v>1.9867549668874174</c:v>
                </c:pt>
                <c:pt idx="3">
                  <c:v>3.0303030303030303</c:v>
                </c:pt>
                <c:pt idx="4">
                  <c:v>3.1914893617021276</c:v>
                </c:pt>
                <c:pt idx="5">
                  <c:v>2.912621359223301</c:v>
                </c:pt>
                <c:pt idx="6">
                  <c:v>3.8759689922480618</c:v>
                </c:pt>
                <c:pt idx="7">
                  <c:v>2.8688524590163933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57216"/>
        <c:axId val="148847232"/>
      </c:lineChart>
      <c:catAx>
        <c:axId val="14883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845696"/>
        <c:crosses val="autoZero"/>
        <c:auto val="1"/>
        <c:lblAlgn val="ctr"/>
        <c:lblOffset val="100"/>
        <c:noMultiLvlLbl val="0"/>
      </c:catAx>
      <c:valAx>
        <c:axId val="14884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839808"/>
        <c:crosses val="autoZero"/>
        <c:crossBetween val="between"/>
      </c:valAx>
      <c:valAx>
        <c:axId val="148847232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48857216"/>
        <c:crosses val="max"/>
        <c:crossBetween val="between"/>
      </c:valAx>
      <c:catAx>
        <c:axId val="14885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8472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4680555555555561"/>
          <c:y val="8.2949475065616798E-2"/>
          <c:w val="0.24208333333333334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71062992125983"/>
          <c:y val="0.12799903388201694"/>
          <c:w val="0.76842979002624667"/>
          <c:h val="0.827507655293088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项目类型!$HJ$1</c:f>
              <c:strCache>
                <c:ptCount val="1"/>
                <c:pt idx="0">
                  <c:v>数量</c:v>
                </c:pt>
              </c:strCache>
            </c:strRef>
          </c:tx>
          <c:invertIfNegative val="0"/>
          <c:cat>
            <c:strRef>
              <c:f>项目类型!$HI$2:$HI$30</c:f>
              <c:strCache>
                <c:ptCount val="29"/>
                <c:pt idx="0">
                  <c:v>北京</c:v>
                </c:pt>
                <c:pt idx="1">
                  <c:v>上海</c:v>
                </c:pt>
                <c:pt idx="2">
                  <c:v>山东</c:v>
                </c:pt>
                <c:pt idx="3">
                  <c:v>机关</c:v>
                </c:pt>
                <c:pt idx="4">
                  <c:v>江苏</c:v>
                </c:pt>
                <c:pt idx="5">
                  <c:v>浙江</c:v>
                </c:pt>
                <c:pt idx="6">
                  <c:v>广东</c:v>
                </c:pt>
                <c:pt idx="7">
                  <c:v>湖北</c:v>
                </c:pt>
                <c:pt idx="8">
                  <c:v>吉林</c:v>
                </c:pt>
                <c:pt idx="9">
                  <c:v>陕西</c:v>
                </c:pt>
                <c:pt idx="10">
                  <c:v>社会科学院</c:v>
                </c:pt>
                <c:pt idx="11">
                  <c:v>重庆</c:v>
                </c:pt>
                <c:pt idx="12">
                  <c:v>湖南</c:v>
                </c:pt>
                <c:pt idx="13">
                  <c:v>辽宁</c:v>
                </c:pt>
                <c:pt idx="14">
                  <c:v>福建</c:v>
                </c:pt>
                <c:pt idx="15">
                  <c:v>天津</c:v>
                </c:pt>
                <c:pt idx="16">
                  <c:v>江西</c:v>
                </c:pt>
                <c:pt idx="17">
                  <c:v>四川</c:v>
                </c:pt>
                <c:pt idx="18">
                  <c:v>安徽</c:v>
                </c:pt>
                <c:pt idx="19">
                  <c:v>黑龙江</c:v>
                </c:pt>
                <c:pt idx="20">
                  <c:v>云南</c:v>
                </c:pt>
                <c:pt idx="21">
                  <c:v>内蒙古</c:v>
                </c:pt>
                <c:pt idx="22">
                  <c:v>贵州</c:v>
                </c:pt>
                <c:pt idx="23">
                  <c:v>海南</c:v>
                </c:pt>
                <c:pt idx="24">
                  <c:v>河北</c:v>
                </c:pt>
                <c:pt idx="25">
                  <c:v>广西</c:v>
                </c:pt>
                <c:pt idx="26">
                  <c:v>河南</c:v>
                </c:pt>
                <c:pt idx="27">
                  <c:v>山西</c:v>
                </c:pt>
                <c:pt idx="28">
                  <c:v>新疆</c:v>
                </c:pt>
              </c:strCache>
            </c:strRef>
          </c:cat>
          <c:val>
            <c:numRef>
              <c:f>项目类型!$HJ$2:$HJ$30</c:f>
              <c:numCache>
                <c:formatCode>General</c:formatCode>
                <c:ptCount val="29"/>
                <c:pt idx="0">
                  <c:v>494</c:v>
                </c:pt>
                <c:pt idx="1">
                  <c:v>87</c:v>
                </c:pt>
                <c:pt idx="2">
                  <c:v>50</c:v>
                </c:pt>
                <c:pt idx="3">
                  <c:v>39</c:v>
                </c:pt>
                <c:pt idx="4">
                  <c:v>32</c:v>
                </c:pt>
                <c:pt idx="5">
                  <c:v>26</c:v>
                </c:pt>
                <c:pt idx="6">
                  <c:v>19</c:v>
                </c:pt>
                <c:pt idx="7">
                  <c:v>19</c:v>
                </c:pt>
                <c:pt idx="8">
                  <c:v>15</c:v>
                </c:pt>
                <c:pt idx="9">
                  <c:v>13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881792"/>
        <c:axId val="148883328"/>
      </c:barChart>
      <c:catAx>
        <c:axId val="148881792"/>
        <c:scaling>
          <c:orientation val="minMax"/>
        </c:scaling>
        <c:delete val="0"/>
        <c:axPos val="l"/>
        <c:majorTickMark val="out"/>
        <c:minorTickMark val="none"/>
        <c:tickLblPos val="nextTo"/>
        <c:crossAx val="148883328"/>
        <c:crosses val="autoZero"/>
        <c:auto val="1"/>
        <c:lblAlgn val="ctr"/>
        <c:lblOffset val="100"/>
        <c:noMultiLvlLbl val="0"/>
      </c:catAx>
      <c:valAx>
        <c:axId val="1488833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8881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226531058617667"/>
          <c:y val="0.33406714785651798"/>
          <c:w val="0.10273468941382327"/>
          <c:h val="3.917229752203700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21741032370955E-2"/>
          <c:y val="4.6770924467774859E-2"/>
          <c:w val="0.81135651793525798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项目类型!$AD$1</c:f>
              <c:strCache>
                <c:ptCount val="1"/>
                <c:pt idx="0">
                  <c:v>数量</c:v>
                </c:pt>
              </c:strCache>
            </c:strRef>
          </c:tx>
          <c:cat>
            <c:numRef>
              <c:f>项目类型!$AC$2:$AC$9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项目类型!$AD$2:$AD$9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8</c:v>
                </c:pt>
                <c:pt idx="6">
                  <c:v>17</c:v>
                </c:pt>
                <c:pt idx="7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46880"/>
        <c:axId val="147548416"/>
      </c:lineChart>
      <c:lineChart>
        <c:grouping val="standard"/>
        <c:varyColors val="0"/>
        <c:ser>
          <c:idx val="3"/>
          <c:order val="1"/>
          <c:tx>
            <c:strRef>
              <c:f>项目类型!$AF$1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项目类型!$AC$2:$AC$9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项目类型!$AF$2:$AF$9</c:f>
              <c:numCache>
                <c:formatCode>_(* #,##0.00_);_(* \(#,##0.00\);_(* "-"??_);_(@_)</c:formatCode>
                <c:ptCount val="8"/>
                <c:pt idx="0">
                  <c:v>2.0512820512820511</c:v>
                </c:pt>
                <c:pt idx="1">
                  <c:v>1.6129032258064515</c:v>
                </c:pt>
                <c:pt idx="2">
                  <c:v>5</c:v>
                </c:pt>
                <c:pt idx="3">
                  <c:v>4.119850187265917</c:v>
                </c:pt>
                <c:pt idx="4">
                  <c:v>3.8910505836575875</c:v>
                </c:pt>
                <c:pt idx="5">
                  <c:v>3.1746031746031744</c:v>
                </c:pt>
                <c:pt idx="6">
                  <c:v>4.941860465116279</c:v>
                </c:pt>
                <c:pt idx="7">
                  <c:v>2.1739130434782608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68128"/>
        <c:axId val="147566592"/>
      </c:lineChart>
      <c:catAx>
        <c:axId val="14754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548416"/>
        <c:crosses val="autoZero"/>
        <c:auto val="1"/>
        <c:lblAlgn val="ctr"/>
        <c:lblOffset val="100"/>
        <c:noMultiLvlLbl val="0"/>
      </c:catAx>
      <c:valAx>
        <c:axId val="147548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546880"/>
        <c:crosses val="autoZero"/>
        <c:crossBetween val="between"/>
      </c:valAx>
      <c:valAx>
        <c:axId val="147566592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47568128"/>
        <c:crosses val="max"/>
        <c:crossBetween val="between"/>
      </c:valAx>
      <c:catAx>
        <c:axId val="147568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5665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8569444444444445"/>
          <c:y val="4.2457713619130973E-3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02405949256338E-2"/>
          <c:y val="5.1400554097404488E-2"/>
          <c:w val="0.82074518810148733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项目类型!$HM$1</c:f>
              <c:strCache>
                <c:ptCount val="1"/>
                <c:pt idx="0">
                  <c:v>数量</c:v>
                </c:pt>
              </c:strCache>
            </c:strRef>
          </c:tx>
          <c:cat>
            <c:numRef>
              <c:f>项目类型!$HL$2:$HL$9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项目类型!$HM$2:$HM$9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72928"/>
        <c:axId val="149374464"/>
      </c:lineChart>
      <c:lineChart>
        <c:grouping val="standard"/>
        <c:varyColors val="0"/>
        <c:ser>
          <c:idx val="3"/>
          <c:order val="1"/>
          <c:tx>
            <c:strRef>
              <c:f>项目类型!$HO$1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项目类型!$HL$2:$HL$9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项目类型!$HO$2:$HO$9</c:f>
              <c:numCache>
                <c:formatCode>_(* #,##0.00_);_(* \(#,##0.00\);_(*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1.1764705882352942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1.6216216216216217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81888"/>
        <c:axId val="149376000"/>
      </c:lineChart>
      <c:catAx>
        <c:axId val="14937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9374464"/>
        <c:crosses val="autoZero"/>
        <c:auto val="1"/>
        <c:lblAlgn val="ctr"/>
        <c:lblOffset val="100"/>
        <c:noMultiLvlLbl val="0"/>
      </c:catAx>
      <c:valAx>
        <c:axId val="14937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372928"/>
        <c:crosses val="autoZero"/>
        <c:crossBetween val="between"/>
      </c:valAx>
      <c:valAx>
        <c:axId val="149376000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49381888"/>
        <c:crosses val="max"/>
        <c:crossBetween val="between"/>
      </c:valAx>
      <c:catAx>
        <c:axId val="149381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3760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745833333333334"/>
          <c:y val="6.9060586176727903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党史</a:t>
            </a:r>
            <a:r>
              <a:rPr lang="en-US" altLang="zh-CN"/>
              <a:t>·</a:t>
            </a:r>
            <a:r>
              <a:rPr lang="zh-CN" altLang="en-US"/>
              <a:t>党建</a:t>
            </a:r>
          </a:p>
        </c:rich>
      </c:tx>
      <c:layout/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学科!$C$39</c:f>
              <c:numCache>
                <c:formatCode>General</c:formatCode>
                <c:ptCount val="1"/>
                <c:pt idx="0">
                  <c:v>7954</c:v>
                </c:pt>
              </c:numCache>
            </c:numRef>
          </c:xVal>
          <c:yVal>
            <c:numRef>
              <c:f>学科!$B$39</c:f>
              <c:numCache>
                <c:formatCode>General</c:formatCode>
                <c:ptCount val="1"/>
                <c:pt idx="0">
                  <c:v>931</c:v>
                </c:pt>
              </c:numCache>
            </c:numRef>
          </c:yVal>
          <c:bubbleSize>
            <c:numRef>
              <c:f>学科!$D$39</c:f>
              <c:numCache>
                <c:formatCode>General</c:formatCode>
                <c:ptCount val="1"/>
                <c:pt idx="0">
                  <c:v>28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学科!$C$2</c:f>
              <c:numCache>
                <c:formatCode>General</c:formatCode>
                <c:ptCount val="1"/>
                <c:pt idx="0">
                  <c:v>582</c:v>
                </c:pt>
              </c:numCache>
            </c:numRef>
          </c:xVal>
          <c:yVal>
            <c:numRef>
              <c:f>学科!$B$2</c:f>
              <c:numCache>
                <c:formatCode>General</c:formatCode>
                <c:ptCount val="1"/>
                <c:pt idx="0">
                  <c:v>68</c:v>
                </c:pt>
              </c:numCache>
            </c:numRef>
          </c:yVal>
          <c:bubbleSize>
            <c:numRef>
              <c:f>学科!$D$2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学科!$C$3</c:f>
              <c:numCache>
                <c:formatCode>General</c:formatCode>
                <c:ptCount val="1"/>
                <c:pt idx="0">
                  <c:v>524</c:v>
                </c:pt>
              </c:numCache>
            </c:numRef>
          </c:xVal>
          <c:yVal>
            <c:numRef>
              <c:f>学科!$B$3</c:f>
              <c:numCache>
                <c:formatCode>General</c:formatCode>
                <c:ptCount val="1"/>
                <c:pt idx="0">
                  <c:v>57</c:v>
                </c:pt>
              </c:numCache>
            </c:numRef>
          </c:yVal>
          <c:bubbleSize>
            <c:numRef>
              <c:f>学科!$D$3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学科!$C$4</c:f>
              <c:numCache>
                <c:formatCode>General</c:formatCode>
                <c:ptCount val="1"/>
                <c:pt idx="0">
                  <c:v>452</c:v>
                </c:pt>
              </c:numCache>
            </c:numRef>
          </c:xVal>
          <c:yVal>
            <c:numRef>
              <c:f>学科!$B$4</c:f>
              <c:numCache>
                <c:formatCode>General</c:formatCode>
                <c:ptCount val="1"/>
                <c:pt idx="0">
                  <c:v>46</c:v>
                </c:pt>
              </c:numCache>
            </c:numRef>
          </c:yVal>
          <c:bubbleSize>
            <c:numRef>
              <c:f>学科!$D$4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学科!$C$5</c:f>
              <c:numCache>
                <c:formatCode>General</c:formatCode>
                <c:ptCount val="1"/>
                <c:pt idx="0">
                  <c:v>438</c:v>
                </c:pt>
              </c:numCache>
            </c:numRef>
          </c:xVal>
          <c:yVal>
            <c:numRef>
              <c:f>学科!$B$5</c:f>
              <c:numCache>
                <c:formatCode>General</c:formatCode>
                <c:ptCount val="1"/>
                <c:pt idx="0">
                  <c:v>52</c:v>
                </c:pt>
              </c:numCache>
            </c:numRef>
          </c:yVal>
          <c:bubbleSize>
            <c:numRef>
              <c:f>学科!$D$5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学科!$C$6</c:f>
              <c:numCache>
                <c:formatCode>General</c:formatCode>
                <c:ptCount val="1"/>
                <c:pt idx="0">
                  <c:v>424</c:v>
                </c:pt>
              </c:numCache>
            </c:numRef>
          </c:xVal>
          <c:yVal>
            <c:numRef>
              <c:f>学科!$B$6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bubbleSize>
            <c:numRef>
              <c:f>学科!$D$6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学科!$C$7</c:f>
              <c:numCache>
                <c:formatCode>General</c:formatCode>
                <c:ptCount val="1"/>
                <c:pt idx="0">
                  <c:v>402</c:v>
                </c:pt>
              </c:numCache>
            </c:numRef>
          </c:xVal>
          <c:yVal>
            <c:numRef>
              <c:f>学科!$B$7</c:f>
              <c:numCache>
                <c:formatCode>General</c:formatCode>
                <c:ptCount val="1"/>
                <c:pt idx="0">
                  <c:v>43</c:v>
                </c:pt>
              </c:numCache>
            </c:numRef>
          </c:yVal>
          <c:bubbleSize>
            <c:numRef>
              <c:f>学科!$D$7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学科!$C$8</c:f>
              <c:numCache>
                <c:formatCode>General</c:formatCode>
                <c:ptCount val="1"/>
                <c:pt idx="0">
                  <c:v>390</c:v>
                </c:pt>
              </c:numCache>
            </c:numRef>
          </c:xVal>
          <c:yVal>
            <c:numRef>
              <c:f>学科!$B$8</c:f>
              <c:numCache>
                <c:formatCode>General</c:formatCode>
                <c:ptCount val="1"/>
                <c:pt idx="0">
                  <c:v>43</c:v>
                </c:pt>
              </c:numCache>
            </c:numRef>
          </c:yVal>
          <c:bubbleSize>
            <c:numRef>
              <c:f>学科!$D$8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学科!$C$9</c:f>
              <c:numCache>
                <c:formatCode>General</c:formatCode>
                <c:ptCount val="1"/>
                <c:pt idx="0">
                  <c:v>350</c:v>
                </c:pt>
              </c:numCache>
            </c:numRef>
          </c:xVal>
          <c:yVal>
            <c:numRef>
              <c:f>学科!$B$9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bubbleSize>
            <c:numRef>
              <c:f>学科!$D$9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学科!$C$10</c:f>
              <c:numCache>
                <c:formatCode>General</c:formatCode>
                <c:ptCount val="1"/>
                <c:pt idx="0">
                  <c:v>330</c:v>
                </c:pt>
              </c:numCache>
            </c:numRef>
          </c:xVal>
          <c:yVal>
            <c:numRef>
              <c:f>学科!$B$10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bubbleSize>
            <c:numRef>
              <c:f>学科!$D$10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学科!$C$11</c:f>
              <c:numCache>
                <c:formatCode>General</c:formatCode>
                <c:ptCount val="1"/>
                <c:pt idx="0">
                  <c:v>288</c:v>
                </c:pt>
              </c:numCache>
            </c:numRef>
          </c:xVal>
          <c:yVal>
            <c:numRef>
              <c:f>学科!$B$11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bubbleSize>
            <c:numRef>
              <c:f>学科!$D$11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学科!$C$12</c:f>
              <c:numCache>
                <c:formatCode>General</c:formatCode>
                <c:ptCount val="1"/>
                <c:pt idx="0">
                  <c:v>242</c:v>
                </c:pt>
              </c:numCache>
            </c:numRef>
          </c:xVal>
          <c:yVal>
            <c:numRef>
              <c:f>学科!$B$12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学科!$D$12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学科!$C$13</c:f>
              <c:numCache>
                <c:formatCode>General</c:formatCode>
                <c:ptCount val="1"/>
                <c:pt idx="0">
                  <c:v>240</c:v>
                </c:pt>
              </c:numCache>
            </c:numRef>
          </c:xVal>
          <c:yVal>
            <c:numRef>
              <c:f>学科!$B$13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  <c:bubbleSize>
            <c:numRef>
              <c:f>学科!$D$13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学科!$C$14</c:f>
              <c:numCache>
                <c:formatCode>General</c:formatCode>
                <c:ptCount val="1"/>
                <c:pt idx="0">
                  <c:v>236</c:v>
                </c:pt>
              </c:numCache>
            </c:numRef>
          </c:xVal>
          <c:yVal>
            <c:numRef>
              <c:f>学科!$B$14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学科!$C$15</c:f>
              <c:numCache>
                <c:formatCode>General</c:formatCode>
                <c:ptCount val="1"/>
                <c:pt idx="0">
                  <c:v>228</c:v>
                </c:pt>
              </c:numCache>
            </c:numRef>
          </c:xVal>
          <c:yVal>
            <c:numRef>
              <c:f>学科!$B$15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bubbleSize>
            <c:numRef>
              <c:f>学科!$D$15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学科!$C$16</c:f>
              <c:numCache>
                <c:formatCode>General</c:formatCode>
                <c:ptCount val="1"/>
                <c:pt idx="0">
                  <c:v>228</c:v>
                </c:pt>
              </c:numCache>
            </c:numRef>
          </c:xVal>
          <c:yVal>
            <c:numRef>
              <c:f>学科!$B$16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bubbleSize>
            <c:numRef>
              <c:f>学科!$D$16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学科!$C$17</c:f>
              <c:numCache>
                <c:formatCode>General</c:formatCode>
                <c:ptCount val="1"/>
                <c:pt idx="0">
                  <c:v>216</c:v>
                </c:pt>
              </c:numCache>
            </c:numRef>
          </c:xVal>
          <c:yVal>
            <c:numRef>
              <c:f>学科!$B$17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bubbleSize>
            <c:numRef>
              <c:f>学科!$D$17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学科!$C$18</c:f>
              <c:numCache>
                <c:formatCode>General</c:formatCode>
                <c:ptCount val="1"/>
                <c:pt idx="0">
                  <c:v>208</c:v>
                </c:pt>
              </c:numCache>
            </c:numRef>
          </c:xVal>
          <c:yVal>
            <c:numRef>
              <c:f>学科!$B$18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学科!$D$18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学科!$C$19</c:f>
              <c:numCache>
                <c:formatCode>General</c:formatCode>
                <c:ptCount val="1"/>
                <c:pt idx="0">
                  <c:v>192</c:v>
                </c:pt>
              </c:numCache>
            </c:numRef>
          </c:xVal>
          <c:yVal>
            <c:numRef>
              <c:f>学科!$B$19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bubbleSize>
            <c:numRef>
              <c:f>学科!$D$19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学科!$C$20</c:f>
              <c:numCache>
                <c:formatCode>General</c:formatCode>
                <c:ptCount val="1"/>
                <c:pt idx="0">
                  <c:v>168</c:v>
                </c:pt>
              </c:numCache>
            </c:numRef>
          </c:xVal>
          <c:yVal>
            <c:numRef>
              <c:f>学科!$B$20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学科!$D$20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学科!$C$21</c:f>
              <c:numCache>
                <c:formatCode>General</c:formatCode>
                <c:ptCount val="1"/>
                <c:pt idx="0">
                  <c:v>164</c:v>
                </c:pt>
              </c:numCache>
            </c:numRef>
          </c:xVal>
          <c:yVal>
            <c:numRef>
              <c:f>学科!$B$21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学科!$D$21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学科!$C$22</c:f>
              <c:numCache>
                <c:formatCode>General</c:formatCode>
                <c:ptCount val="1"/>
                <c:pt idx="0">
                  <c:v>160</c:v>
                </c:pt>
              </c:numCache>
            </c:numRef>
          </c:xVal>
          <c:yVal>
            <c:numRef>
              <c:f>学科!$B$22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学科!$D$22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学科!$C$23</c:f>
              <c:numCache>
                <c:formatCode>General</c:formatCode>
                <c:ptCount val="1"/>
                <c:pt idx="0">
                  <c:v>160</c:v>
                </c:pt>
              </c:numCache>
            </c:numRef>
          </c:xVal>
          <c:yVal>
            <c:numRef>
              <c:f>学科!$B$23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bubbleSize>
            <c:numRef>
              <c:f>学科!$D$23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学科!$C$24</c:f>
              <c:numCache>
                <c:formatCode>General</c:formatCode>
                <c:ptCount val="1"/>
                <c:pt idx="0">
                  <c:v>144</c:v>
                </c:pt>
              </c:numCache>
            </c:numRef>
          </c:xVal>
          <c:yVal>
            <c:numRef>
              <c:f>学科!$B$24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学科!$D$24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学科!$C$25</c:f>
              <c:numCache>
                <c:formatCode>General</c:formatCode>
                <c:ptCount val="1"/>
                <c:pt idx="0">
                  <c:v>132</c:v>
                </c:pt>
              </c:numCache>
            </c:numRef>
          </c:xVal>
          <c:yVal>
            <c:numRef>
              <c:f>学科!$B$25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学科!$C$26</c:f>
              <c:numCache>
                <c:formatCode>General</c:formatCode>
                <c:ptCount val="1"/>
                <c:pt idx="0">
                  <c:v>132</c:v>
                </c:pt>
              </c:numCache>
            </c:numRef>
          </c:xVal>
          <c:yVal>
            <c:numRef>
              <c:f>学科!$B$26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学科!$D$26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学科!$C$27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学科!$B$27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学科!$D$27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学科!$C$28</c:f>
              <c:numCache>
                <c:formatCode>General</c:formatCode>
                <c:ptCount val="1"/>
                <c:pt idx="0">
                  <c:v>124</c:v>
                </c:pt>
              </c:numCache>
            </c:numRef>
          </c:xVal>
          <c:yVal>
            <c:numRef>
              <c:f>学科!$B$28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学科!$D$28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学科!$C$29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学科!$B$29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学科!$D$29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学科!$C$30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学科!$B$30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学科!$D$30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学科!$C$31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学科!$B$31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学科!$D$31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学科!$C$32</c:f>
              <c:numCache>
                <c:formatCode>General</c:formatCode>
                <c:ptCount val="1"/>
                <c:pt idx="0">
                  <c:v>72</c:v>
                </c:pt>
              </c:numCache>
            </c:numRef>
          </c:xVal>
          <c:yVal>
            <c:numRef>
              <c:f>学科!$B$32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学科!$D$32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学科!$C$33</c:f>
              <c:numCache>
                <c:formatCode>General</c:formatCode>
                <c:ptCount val="1"/>
                <c:pt idx="0">
                  <c:v>72</c:v>
                </c:pt>
              </c:numCache>
            </c:numRef>
          </c:xVal>
          <c:yVal>
            <c:numRef>
              <c:f>学科!$B$33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学科!$D$33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学科!$C$34</c:f>
              <c:numCache>
                <c:formatCode>General</c:formatCode>
                <c:ptCount val="1"/>
                <c:pt idx="0">
                  <c:v>56</c:v>
                </c:pt>
              </c:numCache>
            </c:numRef>
          </c:xVal>
          <c:yVal>
            <c:numRef>
              <c:f>学科!$B$34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学科!$D$34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学科!$C$35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学科!$B$35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学科!$D$35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5"/>
          <c:order val="35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学科!$C$36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学科!$B$36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学科!$D$36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49508480"/>
        <c:axId val="149510016"/>
      </c:bubbleChart>
      <c:valAx>
        <c:axId val="149508480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49510016"/>
        <c:crosses val="autoZero"/>
        <c:crossBetween val="midCat"/>
      </c:valAx>
      <c:valAx>
        <c:axId val="1495100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508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法学</a:t>
            </a:r>
          </a:p>
        </c:rich>
      </c:tx>
      <c:layout/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学科!$G$39</c:f>
              <c:numCache>
                <c:formatCode>General</c:formatCode>
                <c:ptCount val="1"/>
                <c:pt idx="0">
                  <c:v>28038</c:v>
                </c:pt>
              </c:numCache>
            </c:numRef>
          </c:xVal>
          <c:yVal>
            <c:numRef>
              <c:f>学科!$F$39</c:f>
              <c:numCache>
                <c:formatCode>General</c:formatCode>
                <c:ptCount val="1"/>
                <c:pt idx="0">
                  <c:v>3203</c:v>
                </c:pt>
              </c:numCache>
            </c:numRef>
          </c:yVal>
          <c:bubbleSize>
            <c:numRef>
              <c:f>学科!$H$39</c:f>
              <c:numCache>
                <c:formatCode>General</c:formatCode>
                <c:ptCount val="1"/>
                <c:pt idx="0">
                  <c:v>150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学科!$G$2</c:f>
              <c:numCache>
                <c:formatCode>General</c:formatCode>
                <c:ptCount val="1"/>
                <c:pt idx="0">
                  <c:v>4746</c:v>
                </c:pt>
              </c:numCache>
            </c:numRef>
          </c:xVal>
          <c:yVal>
            <c:numRef>
              <c:f>学科!$F$2</c:f>
              <c:numCache>
                <c:formatCode>General</c:formatCode>
                <c:ptCount val="1"/>
                <c:pt idx="0">
                  <c:v>515</c:v>
                </c:pt>
              </c:numCache>
            </c:numRef>
          </c:yVal>
          <c:bubbleSize>
            <c:numRef>
              <c:f>学科!$H$2</c:f>
              <c:numCache>
                <c:formatCode>General</c:formatCode>
                <c:ptCount val="1"/>
                <c:pt idx="0">
                  <c:v>42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学科!$G$3</c:f>
              <c:numCache>
                <c:formatCode>General</c:formatCode>
                <c:ptCount val="1"/>
                <c:pt idx="0">
                  <c:v>3006</c:v>
                </c:pt>
              </c:numCache>
            </c:numRef>
          </c:xVal>
          <c:yVal>
            <c:numRef>
              <c:f>学科!$F$3</c:f>
              <c:numCache>
                <c:formatCode>General</c:formatCode>
                <c:ptCount val="1"/>
                <c:pt idx="0">
                  <c:v>334</c:v>
                </c:pt>
              </c:numCache>
            </c:numRef>
          </c:yVal>
          <c:bubbleSize>
            <c:numRef>
              <c:f>学科!$H$3</c:f>
              <c:numCache>
                <c:formatCode>General</c:formatCode>
                <c:ptCount val="1"/>
                <c:pt idx="0">
                  <c:v>23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学科!$G$4</c:f>
              <c:numCache>
                <c:formatCode>General</c:formatCode>
                <c:ptCount val="1"/>
                <c:pt idx="0">
                  <c:v>1954</c:v>
                </c:pt>
              </c:numCache>
            </c:numRef>
          </c:xVal>
          <c:yVal>
            <c:numRef>
              <c:f>学科!$F$4</c:f>
              <c:numCache>
                <c:formatCode>General</c:formatCode>
                <c:ptCount val="1"/>
                <c:pt idx="0">
                  <c:v>228</c:v>
                </c:pt>
              </c:numCache>
            </c:numRef>
          </c:yVal>
          <c:bubbleSize>
            <c:numRef>
              <c:f>学科!$H$4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学科!$G$5</c:f>
              <c:numCache>
                <c:formatCode>General</c:formatCode>
                <c:ptCount val="1"/>
                <c:pt idx="0">
                  <c:v>1818</c:v>
                </c:pt>
              </c:numCache>
            </c:numRef>
          </c:xVal>
          <c:yVal>
            <c:numRef>
              <c:f>学科!$F$5</c:f>
              <c:numCache>
                <c:formatCode>General</c:formatCode>
                <c:ptCount val="1"/>
                <c:pt idx="0">
                  <c:v>202</c:v>
                </c:pt>
              </c:numCache>
            </c:numRef>
          </c:yVal>
          <c:bubbleSize>
            <c:numRef>
              <c:f>学科!$H$5</c:f>
              <c:numCache>
                <c:formatCode>General</c:formatCode>
                <c:ptCount val="1"/>
                <c:pt idx="0">
                  <c:v>12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学科!$G$6</c:f>
              <c:numCache>
                <c:formatCode>General</c:formatCode>
                <c:ptCount val="1"/>
                <c:pt idx="0">
                  <c:v>1640</c:v>
                </c:pt>
              </c:numCache>
            </c:numRef>
          </c:xVal>
          <c:yVal>
            <c:numRef>
              <c:f>学科!$F$6</c:f>
              <c:numCache>
                <c:formatCode>General</c:formatCode>
                <c:ptCount val="1"/>
                <c:pt idx="0">
                  <c:v>193</c:v>
                </c:pt>
              </c:numCache>
            </c:numRef>
          </c:yVal>
          <c:bubbleSize>
            <c:numRef>
              <c:f>学科!$H$6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学科!$G$7</c:f>
              <c:numCache>
                <c:formatCode>General</c:formatCode>
                <c:ptCount val="1"/>
                <c:pt idx="0">
                  <c:v>1464</c:v>
                </c:pt>
              </c:numCache>
            </c:numRef>
          </c:xVal>
          <c:yVal>
            <c:numRef>
              <c:f>学科!$F$7</c:f>
              <c:numCache>
                <c:formatCode>General</c:formatCode>
                <c:ptCount val="1"/>
                <c:pt idx="0">
                  <c:v>165</c:v>
                </c:pt>
              </c:numCache>
            </c:numRef>
          </c:yVal>
          <c:bubbleSize>
            <c:numRef>
              <c:f>学科!$H$7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学科!$G$8</c:f>
              <c:numCache>
                <c:formatCode>General</c:formatCode>
                <c:ptCount val="1"/>
                <c:pt idx="0">
                  <c:v>1310</c:v>
                </c:pt>
              </c:numCache>
            </c:numRef>
          </c:xVal>
          <c:yVal>
            <c:numRef>
              <c:f>学科!$F$8</c:f>
              <c:numCache>
                <c:formatCode>General</c:formatCode>
                <c:ptCount val="1"/>
                <c:pt idx="0">
                  <c:v>143</c:v>
                </c:pt>
              </c:numCache>
            </c:numRef>
          </c:yVal>
          <c:bubbleSize>
            <c:numRef>
              <c:f>学科!$H$8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学科!$G$9</c:f>
              <c:numCache>
                <c:formatCode>General</c:formatCode>
                <c:ptCount val="1"/>
                <c:pt idx="0">
                  <c:v>1154</c:v>
                </c:pt>
              </c:numCache>
            </c:numRef>
          </c:xVal>
          <c:yVal>
            <c:numRef>
              <c:f>学科!$F$9</c:f>
              <c:numCache>
                <c:formatCode>General</c:formatCode>
                <c:ptCount val="1"/>
                <c:pt idx="0">
                  <c:v>126</c:v>
                </c:pt>
              </c:numCache>
            </c:numRef>
          </c:yVal>
          <c:bubbleSize>
            <c:numRef>
              <c:f>学科!$H$9</c:f>
              <c:numCache>
                <c:formatCode>General</c:formatCode>
                <c:ptCount val="1"/>
                <c:pt idx="0">
                  <c:v>11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学科!$G$10</c:f>
              <c:numCache>
                <c:formatCode>General</c:formatCode>
                <c:ptCount val="1"/>
                <c:pt idx="0">
                  <c:v>914</c:v>
                </c:pt>
              </c:numCache>
            </c:numRef>
          </c:xVal>
          <c:yVal>
            <c:numRef>
              <c:f>学科!$F$10</c:f>
              <c:numCache>
                <c:formatCode>General</c:formatCode>
                <c:ptCount val="1"/>
                <c:pt idx="0">
                  <c:v>110</c:v>
                </c:pt>
              </c:numCache>
            </c:numRef>
          </c:yVal>
          <c:bubbleSize>
            <c:numRef>
              <c:f>学科!$H$10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学科!$G$11</c:f>
              <c:numCache>
                <c:formatCode>General</c:formatCode>
                <c:ptCount val="1"/>
                <c:pt idx="0">
                  <c:v>868</c:v>
                </c:pt>
              </c:numCache>
            </c:numRef>
          </c:xVal>
          <c:yVal>
            <c:numRef>
              <c:f>学科!$F$11</c:f>
              <c:numCache>
                <c:formatCode>General</c:formatCode>
                <c:ptCount val="1"/>
                <c:pt idx="0">
                  <c:v>106</c:v>
                </c:pt>
              </c:numCache>
            </c:numRef>
          </c:yVal>
          <c:bubbleSize>
            <c:numRef>
              <c:f>学科!$H$11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学科!$G$12</c:f>
              <c:numCache>
                <c:formatCode>General</c:formatCode>
                <c:ptCount val="1"/>
                <c:pt idx="0">
                  <c:v>866</c:v>
                </c:pt>
              </c:numCache>
            </c:numRef>
          </c:xVal>
          <c:yVal>
            <c:numRef>
              <c:f>学科!$F$12</c:f>
              <c:numCache>
                <c:formatCode>General</c:formatCode>
                <c:ptCount val="1"/>
                <c:pt idx="0">
                  <c:v>103</c:v>
                </c:pt>
              </c:numCache>
            </c:numRef>
          </c:yVal>
          <c:bubbleSize>
            <c:numRef>
              <c:f>学科!$H$12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学科!$G$13</c:f>
              <c:numCache>
                <c:formatCode>General</c:formatCode>
                <c:ptCount val="1"/>
                <c:pt idx="0">
                  <c:v>814</c:v>
                </c:pt>
              </c:numCache>
            </c:numRef>
          </c:xVal>
          <c:yVal>
            <c:numRef>
              <c:f>学科!$F$13</c:f>
              <c:numCache>
                <c:formatCode>General</c:formatCode>
                <c:ptCount val="1"/>
                <c:pt idx="0">
                  <c:v>93</c:v>
                </c:pt>
              </c:numCache>
            </c:numRef>
          </c:yVal>
          <c:bubbleSize>
            <c:numRef>
              <c:f>学科!$H$13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学科!$G$14</c:f>
              <c:numCache>
                <c:formatCode>General</c:formatCode>
                <c:ptCount val="1"/>
                <c:pt idx="0">
                  <c:v>802</c:v>
                </c:pt>
              </c:numCache>
            </c:numRef>
          </c:xVal>
          <c:yVal>
            <c:numRef>
              <c:f>学科!$F$14</c:f>
              <c:numCache>
                <c:formatCode>General</c:formatCode>
                <c:ptCount val="1"/>
                <c:pt idx="0">
                  <c:v>94</c:v>
                </c:pt>
              </c:numCache>
            </c:numRef>
          </c:yVal>
          <c:bubbleSize>
            <c:numRef>
              <c:f>学科!$H$14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学科!$G$15</c:f>
              <c:numCache>
                <c:formatCode>General</c:formatCode>
                <c:ptCount val="1"/>
                <c:pt idx="0">
                  <c:v>596</c:v>
                </c:pt>
              </c:numCache>
            </c:numRef>
          </c:xVal>
          <c:yVal>
            <c:numRef>
              <c:f>学科!$F$15</c:f>
              <c:numCache>
                <c:formatCode>General</c:formatCode>
                <c:ptCount val="1"/>
                <c:pt idx="0">
                  <c:v>64</c:v>
                </c:pt>
              </c:numCache>
            </c:numRef>
          </c:yVal>
          <c:bubbleSize>
            <c:numRef>
              <c:f>学科!$H$15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学科!$G$16</c:f>
              <c:numCache>
                <c:formatCode>General</c:formatCode>
                <c:ptCount val="1"/>
                <c:pt idx="0">
                  <c:v>556</c:v>
                </c:pt>
              </c:numCache>
            </c:numRef>
          </c:xVal>
          <c:yVal>
            <c:numRef>
              <c:f>学科!$F$16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bubbleSize>
            <c:numRef>
              <c:f>学科!$H$16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学科!$G$17</c:f>
              <c:numCache>
                <c:formatCode>General</c:formatCode>
                <c:ptCount val="1"/>
                <c:pt idx="0">
                  <c:v>532</c:v>
                </c:pt>
              </c:numCache>
            </c:numRef>
          </c:xVal>
          <c:yVal>
            <c:numRef>
              <c:f>学科!$F$17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bubbleSize>
            <c:numRef>
              <c:f>学科!$H$17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学科!$G$18</c:f>
              <c:numCache>
                <c:formatCode>General</c:formatCode>
                <c:ptCount val="1"/>
                <c:pt idx="0">
                  <c:v>444</c:v>
                </c:pt>
              </c:numCache>
            </c:numRef>
          </c:xVal>
          <c:yVal>
            <c:numRef>
              <c:f>学科!$F$18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bubbleSize>
            <c:numRef>
              <c:f>学科!$H$18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学科!$G$19</c:f>
              <c:numCache>
                <c:formatCode>General</c:formatCode>
                <c:ptCount val="1"/>
                <c:pt idx="0">
                  <c:v>440</c:v>
                </c:pt>
              </c:numCache>
            </c:numRef>
          </c:xVal>
          <c:yVal>
            <c:numRef>
              <c:f>学科!$F$19</c:f>
              <c:numCache>
                <c:formatCode>General</c:formatCode>
                <c:ptCount val="1"/>
                <c:pt idx="0">
                  <c:v>55</c:v>
                </c:pt>
              </c:numCache>
            </c:numRef>
          </c:yVal>
          <c:bubbleSize>
            <c:numRef>
              <c:f>学科!$H$19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学科!$G$20</c:f>
              <c:numCache>
                <c:formatCode>General</c:formatCode>
                <c:ptCount val="1"/>
                <c:pt idx="0">
                  <c:v>428</c:v>
                </c:pt>
              </c:numCache>
            </c:numRef>
          </c:xVal>
          <c:yVal>
            <c:numRef>
              <c:f>学科!$F$20</c:f>
              <c:numCache>
                <c:formatCode>General</c:formatCode>
                <c:ptCount val="1"/>
                <c:pt idx="0">
                  <c:v>50</c:v>
                </c:pt>
              </c:numCache>
            </c:numRef>
          </c:yVal>
          <c:bubbleSize>
            <c:numRef>
              <c:f>学科!$H$20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学科!$G$21</c:f>
              <c:numCache>
                <c:formatCode>General</c:formatCode>
                <c:ptCount val="1"/>
                <c:pt idx="0">
                  <c:v>380</c:v>
                </c:pt>
              </c:numCache>
            </c:numRef>
          </c:xVal>
          <c:yVal>
            <c:numRef>
              <c:f>学科!$F$21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bubbleSize>
            <c:numRef>
              <c:f>学科!$H$21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学科!$G$22</c:f>
              <c:numCache>
                <c:formatCode>General</c:formatCode>
                <c:ptCount val="1"/>
                <c:pt idx="0">
                  <c:v>380</c:v>
                </c:pt>
              </c:numCache>
            </c:numRef>
          </c:xVal>
          <c:yVal>
            <c:numRef>
              <c:f>学科!$F$22</c:f>
              <c:numCache>
                <c:formatCode>General</c:formatCode>
                <c:ptCount val="1"/>
                <c:pt idx="0">
                  <c:v>41</c:v>
                </c:pt>
              </c:numCache>
            </c:numRef>
          </c:yVal>
          <c:bubbleSize>
            <c:numRef>
              <c:f>学科!$H$22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学科!$G$23</c:f>
              <c:numCache>
                <c:formatCode>General</c:formatCode>
                <c:ptCount val="1"/>
                <c:pt idx="0">
                  <c:v>340</c:v>
                </c:pt>
              </c:numCache>
            </c:numRef>
          </c:xVal>
          <c:yVal>
            <c:numRef>
              <c:f>学科!$F$23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bubbleSize>
            <c:numRef>
              <c:f>学科!$H$23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学科!$G$24</c:f>
              <c:numCache>
                <c:formatCode>General</c:formatCode>
                <c:ptCount val="1"/>
                <c:pt idx="0">
                  <c:v>308</c:v>
                </c:pt>
              </c:numCache>
            </c:numRef>
          </c:xVal>
          <c:yVal>
            <c:numRef>
              <c:f>学科!$F$24</c:f>
              <c:numCache>
                <c:formatCode>General</c:formatCode>
                <c:ptCount val="1"/>
                <c:pt idx="0">
                  <c:v>38</c:v>
                </c:pt>
              </c:numCache>
            </c:numRef>
          </c:yVal>
          <c:bubbleSize>
            <c:numRef>
              <c:f>学科!$H$24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学科!$G$25</c:f>
              <c:numCache>
                <c:formatCode>General</c:formatCode>
                <c:ptCount val="1"/>
                <c:pt idx="0">
                  <c:v>282</c:v>
                </c:pt>
              </c:numCache>
            </c:numRef>
          </c:xVal>
          <c:yVal>
            <c:numRef>
              <c:f>学科!$F$25</c:f>
              <c:numCache>
                <c:formatCode>General</c:formatCode>
                <c:ptCount val="1"/>
                <c:pt idx="0">
                  <c:v>31</c:v>
                </c:pt>
              </c:numCache>
            </c:numRef>
          </c:yVal>
          <c:bubbleSize>
            <c:numRef>
              <c:f>学科!$H$25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5"/>
          <c:order val="25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学科!$G$26</c:f>
              <c:numCache>
                <c:formatCode>General</c:formatCode>
                <c:ptCount val="1"/>
                <c:pt idx="0">
                  <c:v>244</c:v>
                </c:pt>
              </c:numCache>
            </c:numRef>
          </c:xVal>
          <c:yVal>
            <c:numRef>
              <c:f>学科!$F$26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  <c:bubbleSize>
            <c:numRef>
              <c:f>学科!$H$26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学科!$G$27</c:f>
              <c:numCache>
                <c:formatCode>General</c:formatCode>
                <c:ptCount val="1"/>
                <c:pt idx="0">
                  <c:v>244</c:v>
                </c:pt>
              </c:numCache>
            </c:numRef>
          </c:xVal>
          <c:yVal>
            <c:numRef>
              <c:f>学科!$F$27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学科!$H$27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学科!$G$28</c:f>
              <c:numCache>
                <c:formatCode>General</c:formatCode>
                <c:ptCount val="1"/>
                <c:pt idx="0">
                  <c:v>240</c:v>
                </c:pt>
              </c:numCache>
            </c:numRef>
          </c:xVal>
          <c:yVal>
            <c:numRef>
              <c:f>学科!$F$28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  <c:bubbleSize>
            <c:numRef>
              <c:f>学科!$H$28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学科!$G$29</c:f>
              <c:numCache>
                <c:formatCode>General</c:formatCode>
                <c:ptCount val="1"/>
                <c:pt idx="0">
                  <c:v>232</c:v>
                </c:pt>
              </c:numCache>
            </c:numRef>
          </c:xVal>
          <c:yVal>
            <c:numRef>
              <c:f>学科!$F$29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学科!$H$29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学科!$G$30</c:f>
              <c:numCache>
                <c:formatCode>General</c:formatCode>
                <c:ptCount val="1"/>
                <c:pt idx="0">
                  <c:v>188</c:v>
                </c:pt>
              </c:numCache>
            </c:numRef>
          </c:xVal>
          <c:yVal>
            <c:numRef>
              <c:f>学科!$F$30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bubbleSize>
            <c:numRef>
              <c:f>学科!$H$30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学科!$G$31</c:f>
              <c:numCache>
                <c:formatCode>General</c:formatCode>
                <c:ptCount val="1"/>
                <c:pt idx="0">
                  <c:v>184</c:v>
                </c:pt>
              </c:numCache>
            </c:numRef>
          </c:xVal>
          <c:yVal>
            <c:numRef>
              <c:f>学科!$F$31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bubbleSize>
            <c:numRef>
              <c:f>学科!$H$31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学科!$G$32</c:f>
              <c:numCache>
                <c:formatCode>General</c:formatCode>
                <c:ptCount val="1"/>
                <c:pt idx="0">
                  <c:v>176</c:v>
                </c:pt>
              </c:numCache>
            </c:numRef>
          </c:xVal>
          <c:yVal>
            <c:numRef>
              <c:f>学科!$F$32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bubbleSize>
            <c:numRef>
              <c:f>学科!$H$32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学科!$G$33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学科!$F$33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学科!$H$33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学科!$G$34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学科!$F$34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学科!$H$34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学科!$G$35</c:f>
              <c:numCache>
                <c:formatCode>General</c:formatCode>
                <c:ptCount val="1"/>
                <c:pt idx="0">
                  <c:v>88</c:v>
                </c:pt>
              </c:numCache>
            </c:numRef>
          </c:xVal>
          <c:yVal>
            <c:numRef>
              <c:f>学科!$F$35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学科!$H$35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5"/>
          <c:order val="35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学科!$G$36</c:f>
              <c:numCache>
                <c:formatCode>General</c:formatCode>
                <c:ptCount val="1"/>
                <c:pt idx="0">
                  <c:v>88</c:v>
                </c:pt>
              </c:numCache>
            </c:numRef>
          </c:xVal>
          <c:yVal>
            <c:numRef>
              <c:f>学科!$F$36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学科!$H$36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49762432"/>
        <c:axId val="149763968"/>
      </c:bubbleChart>
      <c:valAx>
        <c:axId val="149762432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49763968"/>
        <c:crosses val="autoZero"/>
        <c:crossBetween val="midCat"/>
      </c:valAx>
      <c:valAx>
        <c:axId val="14976396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7624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管理学</a:t>
            </a:r>
          </a:p>
        </c:rich>
      </c:tx>
      <c:layout/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学科!$K$39</c:f>
              <c:numCache>
                <c:formatCode>General</c:formatCode>
                <c:ptCount val="1"/>
                <c:pt idx="0">
                  <c:v>30998</c:v>
                </c:pt>
              </c:numCache>
            </c:numRef>
          </c:xVal>
          <c:yVal>
            <c:numRef>
              <c:f>学科!$J$39</c:f>
              <c:numCache>
                <c:formatCode>General</c:formatCode>
                <c:ptCount val="1"/>
                <c:pt idx="0">
                  <c:v>3314</c:v>
                </c:pt>
              </c:numCache>
            </c:numRef>
          </c:yVal>
          <c:bubbleSize>
            <c:numRef>
              <c:f>学科!$L$39</c:f>
              <c:numCache>
                <c:formatCode>General</c:formatCode>
                <c:ptCount val="1"/>
                <c:pt idx="0">
                  <c:v>341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学科!$K$2</c:f>
              <c:numCache>
                <c:formatCode>General</c:formatCode>
                <c:ptCount val="1"/>
                <c:pt idx="0">
                  <c:v>4032</c:v>
                </c:pt>
              </c:numCache>
            </c:numRef>
          </c:xVal>
          <c:yVal>
            <c:numRef>
              <c:f>学科!$J$2</c:f>
              <c:numCache>
                <c:formatCode>General</c:formatCode>
                <c:ptCount val="1"/>
                <c:pt idx="0">
                  <c:v>398</c:v>
                </c:pt>
              </c:numCache>
            </c:numRef>
          </c:yVal>
          <c:bubbleSize>
            <c:numRef>
              <c:f>学科!$L$2</c:f>
              <c:numCache>
                <c:formatCode>General</c:formatCode>
                <c:ptCount val="1"/>
                <c:pt idx="0">
                  <c:v>70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学科!$K$3</c:f>
              <c:numCache>
                <c:formatCode>General</c:formatCode>
                <c:ptCount val="1"/>
                <c:pt idx="0">
                  <c:v>2658</c:v>
                </c:pt>
              </c:numCache>
            </c:numRef>
          </c:xVal>
          <c:yVal>
            <c:numRef>
              <c:f>学科!$J$3</c:f>
              <c:numCache>
                <c:formatCode>General</c:formatCode>
                <c:ptCount val="1"/>
                <c:pt idx="0">
                  <c:v>277</c:v>
                </c:pt>
              </c:numCache>
            </c:numRef>
          </c:yVal>
          <c:bubbleSize>
            <c:numRef>
              <c:f>学科!$L$3</c:f>
              <c:numCache>
                <c:formatCode>General</c:formatCode>
                <c:ptCount val="1"/>
                <c:pt idx="0">
                  <c:v>32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学科!$K$4</c:f>
              <c:numCache>
                <c:formatCode>General</c:formatCode>
                <c:ptCount val="1"/>
                <c:pt idx="0">
                  <c:v>2392</c:v>
                </c:pt>
              </c:numCache>
            </c:numRef>
          </c:xVal>
          <c:yVal>
            <c:numRef>
              <c:f>学科!$J$4</c:f>
              <c:numCache>
                <c:formatCode>General</c:formatCode>
                <c:ptCount val="1"/>
                <c:pt idx="0">
                  <c:v>238</c:v>
                </c:pt>
              </c:numCache>
            </c:numRef>
          </c:yVal>
          <c:bubbleSize>
            <c:numRef>
              <c:f>学科!$L$4</c:f>
              <c:numCache>
                <c:formatCode>General</c:formatCode>
                <c:ptCount val="1"/>
                <c:pt idx="0">
                  <c:v>40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学科!$K$5</c:f>
              <c:numCache>
                <c:formatCode>General</c:formatCode>
                <c:ptCount val="1"/>
                <c:pt idx="0">
                  <c:v>2176</c:v>
                </c:pt>
              </c:numCache>
            </c:numRef>
          </c:xVal>
          <c:yVal>
            <c:numRef>
              <c:f>学科!$J$5</c:f>
              <c:numCache>
                <c:formatCode>General</c:formatCode>
                <c:ptCount val="1"/>
                <c:pt idx="0">
                  <c:v>230</c:v>
                </c:pt>
              </c:numCache>
            </c:numRef>
          </c:yVal>
          <c:bubbleSize>
            <c:numRef>
              <c:f>学科!$L$5</c:f>
              <c:numCache>
                <c:formatCode>General</c:formatCode>
                <c:ptCount val="1"/>
                <c:pt idx="0">
                  <c:v>25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学科!$K$6</c:f>
              <c:numCache>
                <c:formatCode>General</c:formatCode>
                <c:ptCount val="1"/>
                <c:pt idx="0">
                  <c:v>1986</c:v>
                </c:pt>
              </c:numCache>
            </c:numRef>
          </c:xVal>
          <c:yVal>
            <c:numRef>
              <c:f>学科!$J$6</c:f>
              <c:numCache>
                <c:formatCode>General</c:formatCode>
                <c:ptCount val="1"/>
                <c:pt idx="0">
                  <c:v>211</c:v>
                </c:pt>
              </c:numCache>
            </c:numRef>
          </c:yVal>
          <c:bubbleSize>
            <c:numRef>
              <c:f>学科!$L$6</c:f>
              <c:numCache>
                <c:formatCode>General</c:formatCode>
                <c:ptCount val="1"/>
                <c:pt idx="0">
                  <c:v>22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学科!$K$7</c:f>
              <c:numCache>
                <c:formatCode>General</c:formatCode>
                <c:ptCount val="1"/>
                <c:pt idx="0">
                  <c:v>1450</c:v>
                </c:pt>
              </c:numCache>
            </c:numRef>
          </c:xVal>
          <c:yVal>
            <c:numRef>
              <c:f>学科!$J$7</c:f>
              <c:numCache>
                <c:formatCode>General</c:formatCode>
                <c:ptCount val="1"/>
                <c:pt idx="0">
                  <c:v>156</c:v>
                </c:pt>
              </c:numCache>
            </c:numRef>
          </c:yVal>
          <c:bubbleSize>
            <c:numRef>
              <c:f>学科!$L$7</c:f>
              <c:numCache>
                <c:formatCode>General</c:formatCode>
                <c:ptCount val="1"/>
                <c:pt idx="0">
                  <c:v>16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学科!$K$8</c:f>
              <c:numCache>
                <c:formatCode>General</c:formatCode>
                <c:ptCount val="1"/>
                <c:pt idx="0">
                  <c:v>1444</c:v>
                </c:pt>
              </c:numCache>
            </c:numRef>
          </c:xVal>
          <c:yVal>
            <c:numRef>
              <c:f>学科!$J$8</c:f>
              <c:numCache>
                <c:formatCode>General</c:formatCode>
                <c:ptCount val="1"/>
                <c:pt idx="0">
                  <c:v>154</c:v>
                </c:pt>
              </c:numCache>
            </c:numRef>
          </c:yVal>
          <c:bubbleSize>
            <c:numRef>
              <c:f>学科!$L$8</c:f>
              <c:numCache>
                <c:formatCode>General</c:formatCode>
                <c:ptCount val="1"/>
                <c:pt idx="0">
                  <c:v>18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学科!$K$9</c:f>
              <c:numCache>
                <c:formatCode>General</c:formatCode>
                <c:ptCount val="1"/>
                <c:pt idx="0">
                  <c:v>1376</c:v>
                </c:pt>
              </c:numCache>
            </c:numRef>
          </c:xVal>
          <c:yVal>
            <c:numRef>
              <c:f>学科!$J$9</c:f>
              <c:numCache>
                <c:formatCode>General</c:formatCode>
                <c:ptCount val="1"/>
                <c:pt idx="0">
                  <c:v>153</c:v>
                </c:pt>
              </c:numCache>
            </c:numRef>
          </c:yVal>
          <c:bubbleSize>
            <c:numRef>
              <c:f>学科!$L$9</c:f>
              <c:numCache>
                <c:formatCode>General</c:formatCode>
                <c:ptCount val="1"/>
                <c:pt idx="0">
                  <c:v>12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学科!$K$10</c:f>
              <c:numCache>
                <c:formatCode>General</c:formatCode>
                <c:ptCount val="1"/>
                <c:pt idx="0">
                  <c:v>1312</c:v>
                </c:pt>
              </c:numCache>
            </c:numRef>
          </c:xVal>
          <c:yVal>
            <c:numRef>
              <c:f>学科!$J$10</c:f>
              <c:numCache>
                <c:formatCode>General</c:formatCode>
                <c:ptCount val="1"/>
                <c:pt idx="0">
                  <c:v>153</c:v>
                </c:pt>
              </c:numCache>
            </c:numRef>
          </c:yVal>
          <c:bubbleSize>
            <c:numRef>
              <c:f>学科!$L$10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学科!$K$11</c:f>
              <c:numCache>
                <c:formatCode>General</c:formatCode>
                <c:ptCount val="1"/>
                <c:pt idx="0">
                  <c:v>1182</c:v>
                </c:pt>
              </c:numCache>
            </c:numRef>
          </c:xVal>
          <c:yVal>
            <c:numRef>
              <c:f>学科!$J$11</c:f>
              <c:numCache>
                <c:formatCode>General</c:formatCode>
                <c:ptCount val="1"/>
                <c:pt idx="0">
                  <c:v>133</c:v>
                </c:pt>
              </c:numCache>
            </c:numRef>
          </c:yVal>
          <c:bubbleSize>
            <c:numRef>
              <c:f>学科!$L$11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学科!$K$12</c:f>
              <c:numCache>
                <c:formatCode>General</c:formatCode>
                <c:ptCount val="1"/>
                <c:pt idx="0">
                  <c:v>1050</c:v>
                </c:pt>
              </c:numCache>
            </c:numRef>
          </c:xVal>
          <c:yVal>
            <c:numRef>
              <c:f>学科!$J$12</c:f>
              <c:numCache>
                <c:formatCode>General</c:formatCode>
                <c:ptCount val="1"/>
                <c:pt idx="0">
                  <c:v>102</c:v>
                </c:pt>
              </c:numCache>
            </c:numRef>
          </c:yVal>
          <c:bubbleSize>
            <c:numRef>
              <c:f>学科!$L$12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学科!$K$13</c:f>
              <c:numCache>
                <c:formatCode>General</c:formatCode>
                <c:ptCount val="1"/>
                <c:pt idx="0">
                  <c:v>1024</c:v>
                </c:pt>
              </c:numCache>
            </c:numRef>
          </c:xVal>
          <c:yVal>
            <c:numRef>
              <c:f>学科!$J$13</c:f>
              <c:numCache>
                <c:formatCode>General</c:formatCode>
                <c:ptCount val="1"/>
                <c:pt idx="0">
                  <c:v>112</c:v>
                </c:pt>
              </c:numCache>
            </c:numRef>
          </c:yVal>
          <c:bubbleSize>
            <c:numRef>
              <c:f>学科!$L$13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学科!$K$14</c:f>
              <c:numCache>
                <c:formatCode>General</c:formatCode>
                <c:ptCount val="1"/>
                <c:pt idx="0">
                  <c:v>1012</c:v>
                </c:pt>
              </c:numCache>
            </c:numRef>
          </c:xVal>
          <c:yVal>
            <c:numRef>
              <c:f>学科!$J$14</c:f>
              <c:numCache>
                <c:formatCode>General</c:formatCode>
                <c:ptCount val="1"/>
                <c:pt idx="0">
                  <c:v>112</c:v>
                </c:pt>
              </c:numCache>
            </c:numRef>
          </c:yVal>
          <c:bubbleSize>
            <c:numRef>
              <c:f>学科!$L$14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学科!$K$15</c:f>
              <c:numCache>
                <c:formatCode>General</c:formatCode>
                <c:ptCount val="1"/>
                <c:pt idx="0">
                  <c:v>920</c:v>
                </c:pt>
              </c:numCache>
            </c:numRef>
          </c:xVal>
          <c:yVal>
            <c:numRef>
              <c:f>学科!$J$15</c:f>
              <c:numCache>
                <c:formatCode>General</c:formatCode>
                <c:ptCount val="1"/>
                <c:pt idx="0">
                  <c:v>101</c:v>
                </c:pt>
              </c:numCache>
            </c:numRef>
          </c:yVal>
          <c:bubbleSize>
            <c:numRef>
              <c:f>学科!$L$15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学科!$K$16</c:f>
              <c:numCache>
                <c:formatCode>General</c:formatCode>
                <c:ptCount val="1"/>
                <c:pt idx="0">
                  <c:v>770</c:v>
                </c:pt>
              </c:numCache>
            </c:numRef>
          </c:xVal>
          <c:yVal>
            <c:numRef>
              <c:f>学科!$J$16</c:f>
              <c:numCache>
                <c:formatCode>General</c:formatCode>
                <c:ptCount val="1"/>
                <c:pt idx="0">
                  <c:v>83</c:v>
                </c:pt>
              </c:numCache>
            </c:numRef>
          </c:yVal>
          <c:bubbleSize>
            <c:numRef>
              <c:f>学科!$L$16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学科!$K$17</c:f>
              <c:numCache>
                <c:formatCode>General</c:formatCode>
                <c:ptCount val="1"/>
                <c:pt idx="0">
                  <c:v>726</c:v>
                </c:pt>
              </c:numCache>
            </c:numRef>
          </c:xVal>
          <c:yVal>
            <c:numRef>
              <c:f>学科!$J$17</c:f>
              <c:numCache>
                <c:formatCode>General</c:formatCode>
                <c:ptCount val="1"/>
                <c:pt idx="0">
                  <c:v>64</c:v>
                </c:pt>
              </c:numCache>
            </c:numRef>
          </c:yVal>
          <c:bubbleSize>
            <c:numRef>
              <c:f>学科!$L$17</c:f>
              <c:numCache>
                <c:formatCode>General</c:formatCode>
                <c:ptCount val="1"/>
                <c:pt idx="0">
                  <c:v>17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学科!$K$18</c:f>
              <c:numCache>
                <c:formatCode>General</c:formatCode>
                <c:ptCount val="1"/>
                <c:pt idx="0">
                  <c:v>692</c:v>
                </c:pt>
              </c:numCache>
            </c:numRef>
          </c:xVal>
          <c:yVal>
            <c:numRef>
              <c:f>学科!$J$18</c:f>
              <c:numCache>
                <c:formatCode>General</c:formatCode>
                <c:ptCount val="1"/>
                <c:pt idx="0">
                  <c:v>78</c:v>
                </c:pt>
              </c:numCache>
            </c:numRef>
          </c:yVal>
          <c:bubbleSize>
            <c:numRef>
              <c:f>学科!$L$18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学科!$K$19</c:f>
              <c:numCache>
                <c:formatCode>General</c:formatCode>
                <c:ptCount val="1"/>
                <c:pt idx="0">
                  <c:v>668</c:v>
                </c:pt>
              </c:numCache>
            </c:numRef>
          </c:xVal>
          <c:yVal>
            <c:numRef>
              <c:f>学科!$J$19</c:f>
              <c:numCache>
                <c:formatCode>General</c:formatCode>
                <c:ptCount val="1"/>
                <c:pt idx="0">
                  <c:v>82</c:v>
                </c:pt>
              </c:numCache>
            </c:numRef>
          </c:yVal>
          <c:bubbleSize>
            <c:numRef>
              <c:f>学科!$L$19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学科!$K$20</c:f>
              <c:numCache>
                <c:formatCode>General</c:formatCode>
                <c:ptCount val="1"/>
                <c:pt idx="0">
                  <c:v>552</c:v>
                </c:pt>
              </c:numCache>
            </c:numRef>
          </c:xVal>
          <c:yVal>
            <c:numRef>
              <c:f>学科!$J$20</c:f>
              <c:numCache>
                <c:formatCode>General</c:formatCode>
                <c:ptCount val="1"/>
                <c:pt idx="0">
                  <c:v>66</c:v>
                </c:pt>
              </c:numCache>
            </c:numRef>
          </c:yVal>
          <c:bubbleSize>
            <c:numRef>
              <c:f>学科!$L$20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学科!$K$21</c:f>
              <c:numCache>
                <c:formatCode>General</c:formatCode>
                <c:ptCount val="1"/>
                <c:pt idx="0">
                  <c:v>416</c:v>
                </c:pt>
              </c:numCache>
            </c:numRef>
          </c:xVal>
          <c:yVal>
            <c:numRef>
              <c:f>学科!$J$21</c:f>
              <c:numCache>
                <c:formatCode>General</c:formatCode>
                <c:ptCount val="1"/>
                <c:pt idx="0">
                  <c:v>39</c:v>
                </c:pt>
              </c:numCache>
            </c:numRef>
          </c:yVal>
          <c:bubbleSize>
            <c:numRef>
              <c:f>学科!$L$21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学科!$K$22</c:f>
              <c:numCache>
                <c:formatCode>General</c:formatCode>
                <c:ptCount val="1"/>
                <c:pt idx="0">
                  <c:v>410</c:v>
                </c:pt>
              </c:numCache>
            </c:numRef>
          </c:xVal>
          <c:yVal>
            <c:numRef>
              <c:f>学科!$J$22</c:f>
              <c:numCache>
                <c:formatCode>General</c:formatCode>
                <c:ptCount val="1"/>
                <c:pt idx="0">
                  <c:v>50</c:v>
                </c:pt>
              </c:numCache>
            </c:numRef>
          </c:yVal>
          <c:bubbleSize>
            <c:numRef>
              <c:f>学科!$L$22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学科!$K$23</c:f>
              <c:numCache>
                <c:formatCode>General</c:formatCode>
                <c:ptCount val="1"/>
                <c:pt idx="0">
                  <c:v>334</c:v>
                </c:pt>
              </c:numCache>
            </c:numRef>
          </c:xVal>
          <c:yVal>
            <c:numRef>
              <c:f>学科!$J$23</c:f>
              <c:numCache>
                <c:formatCode>General</c:formatCode>
                <c:ptCount val="1"/>
                <c:pt idx="0">
                  <c:v>39</c:v>
                </c:pt>
              </c:numCache>
            </c:numRef>
          </c:yVal>
          <c:bubbleSize>
            <c:numRef>
              <c:f>学科!$L$23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3"/>
          <c:order val="23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学科!$K$24</c:f>
              <c:numCache>
                <c:formatCode>General</c:formatCode>
                <c:ptCount val="1"/>
                <c:pt idx="0">
                  <c:v>324</c:v>
                </c:pt>
              </c:numCache>
            </c:numRef>
          </c:xVal>
          <c:yVal>
            <c:numRef>
              <c:f>学科!$J$24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bubbleSize>
            <c:numRef>
              <c:f>学科!$L$24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学科!$K$25</c:f>
              <c:numCache>
                <c:formatCode>General</c:formatCode>
                <c:ptCount val="1"/>
                <c:pt idx="0">
                  <c:v>286</c:v>
                </c:pt>
              </c:numCache>
            </c:numRef>
          </c:xVal>
          <c:yVal>
            <c:numRef>
              <c:f>学科!$J$25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学科!$L$25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5"/>
          <c:order val="25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学科!$K$26</c:f>
              <c:numCache>
                <c:formatCode>General</c:formatCode>
                <c:ptCount val="1"/>
                <c:pt idx="0">
                  <c:v>266</c:v>
                </c:pt>
              </c:numCache>
            </c:numRef>
          </c:xVal>
          <c:yVal>
            <c:numRef>
              <c:f>学科!$J$26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bubbleSize>
            <c:numRef>
              <c:f>学科!$L$26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26"/>
          <c:order val="26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学科!$K$27</c:f>
              <c:numCache>
                <c:formatCode>General</c:formatCode>
                <c:ptCount val="1"/>
                <c:pt idx="0">
                  <c:v>244</c:v>
                </c:pt>
              </c:numCache>
            </c:numRef>
          </c:xVal>
          <c:yVal>
            <c:numRef>
              <c:f>学科!$J$27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bubbleSize>
            <c:numRef>
              <c:f>学科!$L$27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7"/>
          <c:order val="27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学科!$K$28</c:f>
              <c:numCache>
                <c:formatCode>General</c:formatCode>
                <c:ptCount val="1"/>
                <c:pt idx="0">
                  <c:v>206</c:v>
                </c:pt>
              </c:numCache>
            </c:numRef>
          </c:xVal>
          <c:yVal>
            <c:numRef>
              <c:f>学科!$J$28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学科!$L$28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8"/>
          <c:order val="28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学科!$K$29</c:f>
              <c:numCache>
                <c:formatCode>General</c:formatCode>
                <c:ptCount val="1"/>
                <c:pt idx="0">
                  <c:v>202</c:v>
                </c:pt>
              </c:numCache>
            </c:numRef>
          </c:xVal>
          <c:yVal>
            <c:numRef>
              <c:f>学科!$J$29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学科!$L$29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9"/>
          <c:order val="29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学科!$K$30</c:f>
              <c:numCache>
                <c:formatCode>General</c:formatCode>
                <c:ptCount val="1"/>
                <c:pt idx="0">
                  <c:v>172</c:v>
                </c:pt>
              </c:numCache>
            </c:numRef>
          </c:xVal>
          <c:yVal>
            <c:numRef>
              <c:f>学科!$J$30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学科!$L$30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学科!$K$31</c:f>
              <c:numCache>
                <c:formatCode>General</c:formatCode>
                <c:ptCount val="1"/>
                <c:pt idx="0">
                  <c:v>164</c:v>
                </c:pt>
              </c:numCache>
            </c:numRef>
          </c:xVal>
          <c:yVal>
            <c:numRef>
              <c:f>学科!$J$31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学科!$L$31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学科!$K$32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学科!$J$32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学科!$L$32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学科!$K$33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学科!$J$33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学科!$L$33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学科!$K$34</c:f>
              <c:numCache>
                <c:formatCode>General</c:formatCode>
                <c:ptCount val="1"/>
                <c:pt idx="0">
                  <c:v>92</c:v>
                </c:pt>
              </c:numCache>
            </c:numRef>
          </c:xVal>
          <c:yVal>
            <c:numRef>
              <c:f>学科!$J$34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学科!$L$34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学科!$K$35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学科!$J$35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学科!$L$35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5"/>
          <c:order val="35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学科!$K$36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学科!$J$36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学科!$L$36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0110592"/>
        <c:axId val="150112128"/>
      </c:bubbleChart>
      <c:valAx>
        <c:axId val="150110592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0112128"/>
        <c:crosses val="autoZero"/>
        <c:crossBetween val="midCat"/>
      </c:valAx>
      <c:valAx>
        <c:axId val="1501121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110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国际问题研究</a:t>
            </a:r>
          </a:p>
        </c:rich>
      </c:tx>
      <c:layout/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学科!$O$39</c:f>
              <c:numCache>
                <c:formatCode>General</c:formatCode>
                <c:ptCount val="1"/>
                <c:pt idx="0">
                  <c:v>9350</c:v>
                </c:pt>
              </c:numCache>
            </c:numRef>
          </c:xVal>
          <c:yVal>
            <c:numRef>
              <c:f>学科!$N$39</c:f>
              <c:numCache>
                <c:formatCode>General</c:formatCode>
                <c:ptCount val="1"/>
                <c:pt idx="0">
                  <c:v>1077</c:v>
                </c:pt>
              </c:numCache>
            </c:numRef>
          </c:yVal>
          <c:bubbleSize>
            <c:numRef>
              <c:f>学科!$P$39</c:f>
              <c:numCache>
                <c:formatCode>General</c:formatCode>
                <c:ptCount val="1"/>
                <c:pt idx="0">
                  <c:v>39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学科!$O$2</c:f>
              <c:numCache>
                <c:formatCode>General</c:formatCode>
                <c:ptCount val="1"/>
                <c:pt idx="0">
                  <c:v>1488</c:v>
                </c:pt>
              </c:numCache>
            </c:numRef>
          </c:xVal>
          <c:yVal>
            <c:numRef>
              <c:f>学科!$N$2</c:f>
              <c:numCache>
                <c:formatCode>General</c:formatCode>
                <c:ptCount val="1"/>
                <c:pt idx="0">
                  <c:v>163</c:v>
                </c:pt>
              </c:numCache>
            </c:numRef>
          </c:yVal>
          <c:bubbleSize>
            <c:numRef>
              <c:f>学科!$P$2</c:f>
              <c:numCache>
                <c:formatCode>General</c:formatCode>
                <c:ptCount val="1"/>
                <c:pt idx="0">
                  <c:v>13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学科!$O$3</c:f>
              <c:numCache>
                <c:formatCode>General</c:formatCode>
                <c:ptCount val="1"/>
                <c:pt idx="0">
                  <c:v>1318</c:v>
                </c:pt>
              </c:numCache>
            </c:numRef>
          </c:xVal>
          <c:yVal>
            <c:numRef>
              <c:f>学科!$N$3</c:f>
              <c:numCache>
                <c:formatCode>General</c:formatCode>
                <c:ptCount val="1"/>
                <c:pt idx="0">
                  <c:v>154</c:v>
                </c:pt>
              </c:numCache>
            </c:numRef>
          </c:yVal>
          <c:bubbleSize>
            <c:numRef>
              <c:f>学科!$P$3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学科!$O$4</c:f>
              <c:numCache>
                <c:formatCode>General</c:formatCode>
                <c:ptCount val="1"/>
                <c:pt idx="0">
                  <c:v>600</c:v>
                </c:pt>
              </c:numCache>
            </c:numRef>
          </c:xVal>
          <c:yVal>
            <c:numRef>
              <c:f>学科!$N$4</c:f>
              <c:numCache>
                <c:formatCode>General</c:formatCode>
                <c:ptCount val="1"/>
                <c:pt idx="0">
                  <c:v>69</c:v>
                </c:pt>
              </c:numCache>
            </c:numRef>
          </c:yVal>
          <c:bubbleSize>
            <c:numRef>
              <c:f>学科!$P$4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学科!$O$5</c:f>
              <c:numCache>
                <c:formatCode>General</c:formatCode>
                <c:ptCount val="1"/>
                <c:pt idx="0">
                  <c:v>598</c:v>
                </c:pt>
              </c:numCache>
            </c:numRef>
          </c:xVal>
          <c:yVal>
            <c:numRef>
              <c:f>学科!$N$5</c:f>
              <c:numCache>
                <c:formatCode>General</c:formatCode>
                <c:ptCount val="1"/>
                <c:pt idx="0">
                  <c:v>69</c:v>
                </c:pt>
              </c:numCache>
            </c:numRef>
          </c:yVal>
          <c:bubbleSize>
            <c:numRef>
              <c:f>学科!$P$5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学科!$O$6</c:f>
              <c:numCache>
                <c:formatCode>General</c:formatCode>
                <c:ptCount val="1"/>
                <c:pt idx="0">
                  <c:v>570</c:v>
                </c:pt>
              </c:numCache>
            </c:numRef>
          </c:xVal>
          <c:yVal>
            <c:numRef>
              <c:f>学科!$N$6</c:f>
              <c:numCache>
                <c:formatCode>General</c:formatCode>
                <c:ptCount val="1"/>
                <c:pt idx="0">
                  <c:v>66</c:v>
                </c:pt>
              </c:numCache>
            </c:numRef>
          </c:yVal>
          <c:bubbleSize>
            <c:numRef>
              <c:f>学科!$P$6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学科!$O$7</c:f>
              <c:numCache>
                <c:formatCode>General</c:formatCode>
                <c:ptCount val="1"/>
                <c:pt idx="0">
                  <c:v>418</c:v>
                </c:pt>
              </c:numCache>
            </c:numRef>
          </c:xVal>
          <c:yVal>
            <c:numRef>
              <c:f>学科!$N$7</c:f>
              <c:numCache>
                <c:formatCode>General</c:formatCode>
                <c:ptCount val="1"/>
                <c:pt idx="0">
                  <c:v>48</c:v>
                </c:pt>
              </c:numCache>
            </c:numRef>
          </c:yVal>
          <c:bubbleSize>
            <c:numRef>
              <c:f>学科!$P$7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学科!$O$8</c:f>
              <c:numCache>
                <c:formatCode>General</c:formatCode>
                <c:ptCount val="1"/>
                <c:pt idx="0">
                  <c:v>332</c:v>
                </c:pt>
              </c:numCache>
            </c:numRef>
          </c:xVal>
          <c:yVal>
            <c:numRef>
              <c:f>学科!$N$8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bubbleSize>
            <c:numRef>
              <c:f>学科!$P$8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学科!$O$9</c:f>
              <c:numCache>
                <c:formatCode>General</c:formatCode>
                <c:ptCount val="1"/>
                <c:pt idx="0">
                  <c:v>296</c:v>
                </c:pt>
              </c:numCache>
            </c:numRef>
          </c:xVal>
          <c:yVal>
            <c:numRef>
              <c:f>学科!$N$9</c:f>
              <c:numCache>
                <c:formatCode>General</c:formatCode>
                <c:ptCount val="1"/>
                <c:pt idx="0">
                  <c:v>33</c:v>
                </c:pt>
              </c:numCache>
            </c:numRef>
          </c:yVal>
          <c:bubbleSize>
            <c:numRef>
              <c:f>学科!$P$9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学科!$O$10</c:f>
              <c:numCache>
                <c:formatCode>General</c:formatCode>
                <c:ptCount val="1"/>
                <c:pt idx="0">
                  <c:v>276</c:v>
                </c:pt>
              </c:numCache>
            </c:numRef>
          </c:xVal>
          <c:yVal>
            <c:numRef>
              <c:f>学科!$N$10</c:f>
              <c:numCache>
                <c:formatCode>General</c:formatCode>
                <c:ptCount val="1"/>
                <c:pt idx="0">
                  <c:v>32</c:v>
                </c:pt>
              </c:numCache>
            </c:numRef>
          </c:yVal>
          <c:bubbleSize>
            <c:numRef>
              <c:f>学科!$P$10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学科!$O$11</c:f>
              <c:numCache>
                <c:formatCode>General</c:formatCode>
                <c:ptCount val="1"/>
                <c:pt idx="0">
                  <c:v>262</c:v>
                </c:pt>
              </c:numCache>
            </c:numRef>
          </c:xVal>
          <c:yVal>
            <c:numRef>
              <c:f>学科!$N$11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学科!$P$11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学科!$O$12</c:f>
              <c:numCache>
                <c:formatCode>General</c:formatCode>
                <c:ptCount val="1"/>
                <c:pt idx="0">
                  <c:v>246</c:v>
                </c:pt>
              </c:numCache>
            </c:numRef>
          </c:xVal>
          <c:yVal>
            <c:numRef>
              <c:f>学科!$N$12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学科!$P$12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学科!$O$13</c:f>
              <c:numCache>
                <c:formatCode>General</c:formatCode>
                <c:ptCount val="1"/>
                <c:pt idx="0">
                  <c:v>242</c:v>
                </c:pt>
              </c:numCache>
            </c:numRef>
          </c:xVal>
          <c:yVal>
            <c:numRef>
              <c:f>学科!$N$13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学科!$P$13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学科!$O$14</c:f>
              <c:numCache>
                <c:formatCode>General</c:formatCode>
                <c:ptCount val="1"/>
                <c:pt idx="0">
                  <c:v>232</c:v>
                </c:pt>
              </c:numCache>
            </c:numRef>
          </c:xVal>
          <c:yVal>
            <c:numRef>
              <c:f>学科!$N$14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bubbleSize>
            <c:numRef>
              <c:f>学科!$P$14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学科!$O$15</c:f>
              <c:numCache>
                <c:formatCode>General</c:formatCode>
                <c:ptCount val="1"/>
                <c:pt idx="0">
                  <c:v>224</c:v>
                </c:pt>
              </c:numCache>
            </c:numRef>
          </c:xVal>
          <c:yVal>
            <c:numRef>
              <c:f>学科!$N$15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学科!$P$15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学科!$O$16</c:f>
              <c:numCache>
                <c:formatCode>General</c:formatCode>
                <c:ptCount val="1"/>
                <c:pt idx="0">
                  <c:v>206</c:v>
                </c:pt>
              </c:numCache>
            </c:numRef>
          </c:xVal>
          <c:yVal>
            <c:numRef>
              <c:f>学科!$N$16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学科!$P$16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学科!$O$17</c:f>
              <c:numCache>
                <c:formatCode>General</c:formatCode>
                <c:ptCount val="1"/>
                <c:pt idx="0">
                  <c:v>202</c:v>
                </c:pt>
              </c:numCache>
            </c:numRef>
          </c:xVal>
          <c:yVal>
            <c:numRef>
              <c:f>学科!$N$17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bubbleSize>
            <c:numRef>
              <c:f>学科!$P$17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学科!$O$18</c:f>
              <c:numCache>
                <c:formatCode>General</c:formatCode>
                <c:ptCount val="1"/>
                <c:pt idx="0">
                  <c:v>200</c:v>
                </c:pt>
              </c:numCache>
            </c:numRef>
          </c:xVal>
          <c:yVal>
            <c:numRef>
              <c:f>学科!$N$18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学科!$P$18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学科!$O$19</c:f>
              <c:numCache>
                <c:formatCode>General</c:formatCode>
                <c:ptCount val="1"/>
                <c:pt idx="0">
                  <c:v>188</c:v>
                </c:pt>
              </c:numCache>
            </c:numRef>
          </c:xVal>
          <c:yVal>
            <c:numRef>
              <c:f>学科!$N$19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学科!$P$19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学科!$O$20</c:f>
              <c:numCache>
                <c:formatCode>General</c:formatCode>
                <c:ptCount val="1"/>
                <c:pt idx="0">
                  <c:v>172</c:v>
                </c:pt>
              </c:numCache>
            </c:numRef>
          </c:xVal>
          <c:yVal>
            <c:numRef>
              <c:f>学科!$N$20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学科!$P$20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学科!$O$21</c:f>
              <c:numCache>
                <c:formatCode>General</c:formatCode>
                <c:ptCount val="1"/>
                <c:pt idx="0">
                  <c:v>148</c:v>
                </c:pt>
              </c:numCache>
            </c:numRef>
          </c:xVal>
          <c:yVal>
            <c:numRef>
              <c:f>学科!$N$21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学科!$P$21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学科!$O$22</c:f>
              <c:numCache>
                <c:formatCode>General</c:formatCode>
                <c:ptCount val="1"/>
                <c:pt idx="0">
                  <c:v>140</c:v>
                </c:pt>
              </c:numCache>
            </c:numRef>
          </c:xVal>
          <c:yVal>
            <c:numRef>
              <c:f>学科!$N$22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学科!$P$22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学科!$O$23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学科!$N$23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学科!$P$23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学科!$O$24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学科!$N$24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学科!$P$24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学科!$O$25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学科!$N$25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学科!$P$25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学科!$O$26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学科!$N$26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学科!$P$26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6"/>
          <c:order val="26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学科!$O$27</c:f>
              <c:numCache>
                <c:formatCode>General</c:formatCode>
                <c:ptCount val="1"/>
                <c:pt idx="0">
                  <c:v>116</c:v>
                </c:pt>
              </c:numCache>
            </c:numRef>
          </c:xVal>
          <c:yVal>
            <c:numRef>
              <c:f>学科!$N$27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学科!$P$27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学科!$O$28</c:f>
              <c:numCache>
                <c:formatCode>General</c:formatCode>
                <c:ptCount val="1"/>
                <c:pt idx="0">
                  <c:v>76</c:v>
                </c:pt>
              </c:numCache>
            </c:numRef>
          </c:xVal>
          <c:yVal>
            <c:numRef>
              <c:f>学科!$N$28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学科!$P$28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学科!$O$29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学科!$N$29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学科!$P$29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学科!$O$30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学科!$N$30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学科!$P$30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学科!$O$31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学科!$N$31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学科!$P$31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学科!$O$32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学科!$N$32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学科!$P$32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学科!$O$33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学科!$N$33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学科!$P$33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学科!$O$34</c:f>
              <c:numCache>
                <c:formatCode>General</c:formatCode>
                <c:ptCount val="1"/>
                <c:pt idx="0">
                  <c:v>32</c:v>
                </c:pt>
              </c:numCache>
            </c:numRef>
          </c:xVal>
          <c:yVal>
            <c:numRef>
              <c:f>学科!$N$34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学科!$P$34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学科!$O$35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学科!$N$35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学科!$P$35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0416384"/>
        <c:axId val="150438656"/>
      </c:bubbleChart>
      <c:valAx>
        <c:axId val="150416384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0438656"/>
        <c:crosses val="autoZero"/>
        <c:crossBetween val="midCat"/>
      </c:valAx>
      <c:valAx>
        <c:axId val="1504386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4163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教育学</a:t>
            </a:r>
          </a:p>
        </c:rich>
      </c:tx>
      <c:layout/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学科!$S$39</c:f>
              <c:numCache>
                <c:formatCode>General</c:formatCode>
                <c:ptCount val="1"/>
                <c:pt idx="0">
                  <c:v>15422</c:v>
                </c:pt>
              </c:numCache>
            </c:numRef>
          </c:xVal>
          <c:yVal>
            <c:numRef>
              <c:f>学科!$R$39</c:f>
              <c:numCache>
                <c:formatCode>General</c:formatCode>
                <c:ptCount val="1"/>
                <c:pt idx="0">
                  <c:v>1856</c:v>
                </c:pt>
              </c:numCache>
            </c:numRef>
          </c:yVal>
          <c:bubbleSize>
            <c:numRef>
              <c:f>学科!$T$39</c:f>
              <c:numCache>
                <c:formatCode>General</c:formatCode>
                <c:ptCount val="1"/>
                <c:pt idx="0">
                  <c:v>29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学科!$S$2</c:f>
              <c:numCache>
                <c:formatCode>General</c:formatCode>
                <c:ptCount val="1"/>
                <c:pt idx="0">
                  <c:v>2198</c:v>
                </c:pt>
              </c:numCache>
            </c:numRef>
          </c:xVal>
          <c:yVal>
            <c:numRef>
              <c:f>学科!$R$2</c:f>
              <c:numCache>
                <c:formatCode>General</c:formatCode>
                <c:ptCount val="1"/>
                <c:pt idx="0">
                  <c:v>250</c:v>
                </c:pt>
              </c:numCache>
            </c:numRef>
          </c:yVal>
          <c:bubbleSize>
            <c:numRef>
              <c:f>学科!$T$2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学科!$S$3</c:f>
              <c:numCache>
                <c:formatCode>General</c:formatCode>
                <c:ptCount val="1"/>
                <c:pt idx="0">
                  <c:v>1392</c:v>
                </c:pt>
              </c:numCache>
            </c:numRef>
          </c:xVal>
          <c:yVal>
            <c:numRef>
              <c:f>学科!$R$3</c:f>
              <c:numCache>
                <c:formatCode>General</c:formatCode>
                <c:ptCount val="1"/>
                <c:pt idx="0">
                  <c:v>156</c:v>
                </c:pt>
              </c:numCache>
            </c:numRef>
          </c:yVal>
          <c:bubbleSize>
            <c:numRef>
              <c:f>学科!$T$3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3"/>
          <c:order val="3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学科!$S$4</c:f>
              <c:numCache>
                <c:formatCode>General</c:formatCode>
                <c:ptCount val="1"/>
                <c:pt idx="0">
                  <c:v>1210</c:v>
                </c:pt>
              </c:numCache>
            </c:numRef>
          </c:xVal>
          <c:yVal>
            <c:numRef>
              <c:f>学科!$R$4</c:f>
              <c:numCache>
                <c:formatCode>General</c:formatCode>
                <c:ptCount val="1"/>
                <c:pt idx="0">
                  <c:v>149</c:v>
                </c:pt>
              </c:numCache>
            </c:numRef>
          </c:yVal>
          <c:bubbleSize>
            <c:numRef>
              <c:f>学科!$T$4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4"/>
          <c:order val="4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学科!$S$5</c:f>
              <c:numCache>
                <c:formatCode>General</c:formatCode>
                <c:ptCount val="1"/>
                <c:pt idx="0">
                  <c:v>1170</c:v>
                </c:pt>
              </c:numCache>
            </c:numRef>
          </c:xVal>
          <c:yVal>
            <c:numRef>
              <c:f>学科!$R$5</c:f>
              <c:numCache>
                <c:formatCode>General</c:formatCode>
                <c:ptCount val="1"/>
                <c:pt idx="0">
                  <c:v>142</c:v>
                </c:pt>
              </c:numCache>
            </c:numRef>
          </c:yVal>
          <c:bubbleSize>
            <c:numRef>
              <c:f>学科!$T$5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5"/>
          <c:order val="5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学科!$S$6</c:f>
              <c:numCache>
                <c:formatCode>General</c:formatCode>
                <c:ptCount val="1"/>
                <c:pt idx="0">
                  <c:v>1074</c:v>
                </c:pt>
              </c:numCache>
            </c:numRef>
          </c:xVal>
          <c:yVal>
            <c:numRef>
              <c:f>学科!$R$6</c:f>
              <c:numCache>
                <c:formatCode>General</c:formatCode>
                <c:ptCount val="1"/>
                <c:pt idx="0">
                  <c:v>132</c:v>
                </c:pt>
              </c:numCache>
            </c:numRef>
          </c:yVal>
          <c:bubbleSize>
            <c:numRef>
              <c:f>学科!$T$6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6"/>
          <c:order val="6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学科!$S$7</c:f>
              <c:numCache>
                <c:formatCode>General</c:formatCode>
                <c:ptCount val="1"/>
                <c:pt idx="0">
                  <c:v>812</c:v>
                </c:pt>
              </c:numCache>
            </c:numRef>
          </c:xVal>
          <c:yVal>
            <c:numRef>
              <c:f>学科!$R$7</c:f>
              <c:numCache>
                <c:formatCode>General</c:formatCode>
                <c:ptCount val="1"/>
                <c:pt idx="0">
                  <c:v>101</c:v>
                </c:pt>
              </c:numCache>
            </c:numRef>
          </c:yVal>
          <c:bubbleSize>
            <c:numRef>
              <c:f>学科!$T$7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7"/>
          <c:order val="7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学科!$S$8</c:f>
              <c:numCache>
                <c:formatCode>General</c:formatCode>
                <c:ptCount val="1"/>
                <c:pt idx="0">
                  <c:v>742</c:v>
                </c:pt>
              </c:numCache>
            </c:numRef>
          </c:xVal>
          <c:yVal>
            <c:numRef>
              <c:f>学科!$R$8</c:f>
              <c:numCache>
                <c:formatCode>General</c:formatCode>
                <c:ptCount val="1"/>
                <c:pt idx="0">
                  <c:v>91</c:v>
                </c:pt>
              </c:numCache>
            </c:numRef>
          </c:yVal>
          <c:bubbleSize>
            <c:numRef>
              <c:f>学科!$T$8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8"/>
          <c:order val="8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学科!$S$9</c:f>
              <c:numCache>
                <c:formatCode>General</c:formatCode>
                <c:ptCount val="1"/>
                <c:pt idx="0">
                  <c:v>684</c:v>
                </c:pt>
              </c:numCache>
            </c:numRef>
          </c:xVal>
          <c:yVal>
            <c:numRef>
              <c:f>学科!$R$9</c:f>
              <c:numCache>
                <c:formatCode>General</c:formatCode>
                <c:ptCount val="1"/>
                <c:pt idx="0">
                  <c:v>84</c:v>
                </c:pt>
              </c:numCache>
            </c:numRef>
          </c:yVal>
          <c:bubbleSize>
            <c:numRef>
              <c:f>学科!$T$9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9"/>
          <c:order val="9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学科!$S$10</c:f>
              <c:numCache>
                <c:formatCode>General</c:formatCode>
                <c:ptCount val="1"/>
                <c:pt idx="0">
                  <c:v>650</c:v>
                </c:pt>
              </c:numCache>
            </c:numRef>
          </c:xVal>
          <c:yVal>
            <c:numRef>
              <c:f>学科!$R$10</c:f>
              <c:numCache>
                <c:formatCode>General</c:formatCode>
                <c:ptCount val="1"/>
                <c:pt idx="0">
                  <c:v>80</c:v>
                </c:pt>
              </c:numCache>
            </c:numRef>
          </c:yVal>
          <c:bubbleSize>
            <c:numRef>
              <c:f>学科!$T$10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0"/>
          <c:order val="10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学科!$S$11</c:f>
              <c:numCache>
                <c:formatCode>General</c:formatCode>
                <c:ptCount val="1"/>
                <c:pt idx="0">
                  <c:v>558</c:v>
                </c:pt>
              </c:numCache>
            </c:numRef>
          </c:xVal>
          <c:yVal>
            <c:numRef>
              <c:f>学科!$R$11</c:f>
              <c:numCache>
                <c:formatCode>General</c:formatCode>
                <c:ptCount val="1"/>
                <c:pt idx="0">
                  <c:v>62</c:v>
                </c:pt>
              </c:numCache>
            </c:numRef>
          </c:yVal>
          <c:bubbleSize>
            <c:numRef>
              <c:f>学科!$T$11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1"/>
          <c:order val="11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学科!$S$12</c:f>
              <c:numCache>
                <c:formatCode>General</c:formatCode>
                <c:ptCount val="1"/>
                <c:pt idx="0">
                  <c:v>492</c:v>
                </c:pt>
              </c:numCache>
            </c:numRef>
          </c:xVal>
          <c:yVal>
            <c:numRef>
              <c:f>学科!$R$12</c:f>
              <c:numCache>
                <c:formatCode>General</c:formatCode>
                <c:ptCount val="1"/>
                <c:pt idx="0">
                  <c:v>60</c:v>
                </c:pt>
              </c:numCache>
            </c:numRef>
          </c:yVal>
          <c:bubbleSize>
            <c:numRef>
              <c:f>学科!$T$12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2"/>
          <c:order val="12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学科!$S$13</c:f>
              <c:numCache>
                <c:formatCode>General</c:formatCode>
                <c:ptCount val="1"/>
                <c:pt idx="0">
                  <c:v>418</c:v>
                </c:pt>
              </c:numCache>
            </c:numRef>
          </c:xVal>
          <c:yVal>
            <c:numRef>
              <c:f>学科!$R$13</c:f>
              <c:numCache>
                <c:formatCode>General</c:formatCode>
                <c:ptCount val="1"/>
                <c:pt idx="0">
                  <c:v>51</c:v>
                </c:pt>
              </c:numCache>
            </c:numRef>
          </c:yVal>
          <c:bubbleSize>
            <c:numRef>
              <c:f>学科!$T$13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3"/>
          <c:order val="13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学科!$S$14</c:f>
              <c:numCache>
                <c:formatCode>General</c:formatCode>
                <c:ptCount val="1"/>
                <c:pt idx="0">
                  <c:v>416</c:v>
                </c:pt>
              </c:numCache>
            </c:numRef>
          </c:xVal>
          <c:yVal>
            <c:numRef>
              <c:f>学科!$R$14</c:f>
              <c:numCache>
                <c:formatCode>General</c:formatCode>
                <c:ptCount val="1"/>
                <c:pt idx="0">
                  <c:v>52</c:v>
                </c:pt>
              </c:numCache>
            </c:numRef>
          </c:yVal>
          <c:bubbleSize>
            <c:numRef>
              <c:f>学科!$T$14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4"/>
          <c:order val="14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学科!$S$15</c:f>
              <c:numCache>
                <c:formatCode>General</c:formatCode>
                <c:ptCount val="1"/>
                <c:pt idx="0">
                  <c:v>402</c:v>
                </c:pt>
              </c:numCache>
            </c:numRef>
          </c:xVal>
          <c:yVal>
            <c:numRef>
              <c:f>学科!$R$15</c:f>
              <c:numCache>
                <c:formatCode>General</c:formatCode>
                <c:ptCount val="1"/>
                <c:pt idx="0">
                  <c:v>49</c:v>
                </c:pt>
              </c:numCache>
            </c:numRef>
          </c:yVal>
          <c:bubbleSize>
            <c:numRef>
              <c:f>学科!$T$15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5"/>
          <c:order val="15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学科!$S$16</c:f>
              <c:numCache>
                <c:formatCode>General</c:formatCode>
                <c:ptCount val="1"/>
                <c:pt idx="0">
                  <c:v>360</c:v>
                </c:pt>
              </c:numCache>
            </c:numRef>
          </c:xVal>
          <c:yVal>
            <c:numRef>
              <c:f>学科!$R$16</c:f>
              <c:numCache>
                <c:formatCode>General</c:formatCode>
                <c:ptCount val="1"/>
                <c:pt idx="0">
                  <c:v>45</c:v>
                </c:pt>
              </c:numCache>
            </c:numRef>
          </c:yVal>
          <c:bubbleSize>
            <c:numRef>
              <c:f>学科!$T$16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6"/>
          <c:order val="16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学科!$S$17</c:f>
              <c:numCache>
                <c:formatCode>General</c:formatCode>
                <c:ptCount val="1"/>
                <c:pt idx="0">
                  <c:v>356</c:v>
                </c:pt>
              </c:numCache>
            </c:numRef>
          </c:xVal>
          <c:yVal>
            <c:numRef>
              <c:f>学科!$R$17</c:f>
              <c:numCache>
                <c:formatCode>General</c:formatCode>
                <c:ptCount val="1"/>
                <c:pt idx="0">
                  <c:v>44</c:v>
                </c:pt>
              </c:numCache>
            </c:numRef>
          </c:yVal>
          <c:bubbleSize>
            <c:numRef>
              <c:f>学科!$T$17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7"/>
          <c:order val="17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学科!$S$18</c:f>
              <c:numCache>
                <c:formatCode>General</c:formatCode>
                <c:ptCount val="1"/>
                <c:pt idx="0">
                  <c:v>336</c:v>
                </c:pt>
              </c:numCache>
            </c:numRef>
          </c:xVal>
          <c:yVal>
            <c:numRef>
              <c:f>学科!$R$18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bubbleSize>
            <c:numRef>
              <c:f>学科!$T$18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8"/>
          <c:order val="18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学科!$S$19</c:f>
              <c:numCache>
                <c:formatCode>General</c:formatCode>
                <c:ptCount val="1"/>
                <c:pt idx="0">
                  <c:v>284</c:v>
                </c:pt>
              </c:numCache>
            </c:numRef>
          </c:xVal>
          <c:yVal>
            <c:numRef>
              <c:f>学科!$R$19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bubbleSize>
            <c:numRef>
              <c:f>学科!$T$19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学科!$S$20</c:f>
              <c:numCache>
                <c:formatCode>General</c:formatCode>
                <c:ptCount val="1"/>
                <c:pt idx="0">
                  <c:v>284</c:v>
                </c:pt>
              </c:numCache>
            </c:numRef>
          </c:xVal>
          <c:yVal>
            <c:numRef>
              <c:f>学科!$R$20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学科!$T$20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学科!$S$21</c:f>
              <c:numCache>
                <c:formatCode>General</c:formatCode>
                <c:ptCount val="1"/>
                <c:pt idx="0">
                  <c:v>272</c:v>
                </c:pt>
              </c:numCache>
            </c:numRef>
          </c:xVal>
          <c:yVal>
            <c:numRef>
              <c:f>学科!$R$21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学科!$T$21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学科!$S$22</c:f>
              <c:numCache>
                <c:formatCode>General</c:formatCode>
                <c:ptCount val="1"/>
                <c:pt idx="0">
                  <c:v>272</c:v>
                </c:pt>
              </c:numCache>
            </c:numRef>
          </c:xVal>
          <c:yVal>
            <c:numRef>
              <c:f>学科!$R$22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学科!$T$22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2"/>
          <c:order val="22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学科!$S$23</c:f>
              <c:numCache>
                <c:formatCode>General</c:formatCode>
                <c:ptCount val="1"/>
                <c:pt idx="0">
                  <c:v>196</c:v>
                </c:pt>
              </c:numCache>
            </c:numRef>
          </c:xVal>
          <c:yVal>
            <c:numRef>
              <c:f>学科!$R$23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学科!$T$23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学科!$S$24</c:f>
              <c:numCache>
                <c:formatCode>General</c:formatCode>
                <c:ptCount val="1"/>
                <c:pt idx="0">
                  <c:v>160</c:v>
                </c:pt>
              </c:numCache>
            </c:numRef>
          </c:xVal>
          <c:yVal>
            <c:numRef>
              <c:f>学科!$R$24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学科!$T$24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学科!$S$25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学科!$R$25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学科!$T$25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学科!$S$26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学科!$R$26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学科!$T$26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学科!$S$27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学科!$R$27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学科!$T$27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学科!$S$28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学科!$R$28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学科!$T$28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学科!$S$29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学科!$R$29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学科!$T$29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学科!$S$30</c:f>
              <c:numCache>
                <c:formatCode>General</c:formatCode>
                <c:ptCount val="1"/>
                <c:pt idx="0">
                  <c:v>52</c:v>
                </c:pt>
              </c:numCache>
            </c:numRef>
          </c:xVal>
          <c:yVal>
            <c:numRef>
              <c:f>学科!$R$30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学科!$T$30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学科!$S$31</c:f>
              <c:numCache>
                <c:formatCode>General</c:formatCode>
                <c:ptCount val="1"/>
                <c:pt idx="0">
                  <c:v>32</c:v>
                </c:pt>
              </c:numCache>
            </c:numRef>
          </c:xVal>
          <c:yVal>
            <c:numRef>
              <c:f>学科!$R$31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学科!$T$31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学科!$S$32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学科!$R$32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学科!$T$32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学科!$S$33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学科!$R$33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学科!$T$33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学科!$S$34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学科!$R$34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学科!$T$34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0663936"/>
        <c:axId val="150665472"/>
      </c:bubbleChart>
      <c:valAx>
        <c:axId val="150663936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0665472"/>
        <c:crosses val="autoZero"/>
        <c:crossBetween val="midCat"/>
      </c:valAx>
      <c:valAx>
        <c:axId val="1506654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663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考古学</a:t>
            </a:r>
          </a:p>
        </c:rich>
      </c:tx>
      <c:layout/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学科!$W$39</c:f>
              <c:numCache>
                <c:formatCode>General</c:formatCode>
                <c:ptCount val="1"/>
                <c:pt idx="0">
                  <c:v>5270</c:v>
                </c:pt>
              </c:numCache>
            </c:numRef>
          </c:xVal>
          <c:yVal>
            <c:numRef>
              <c:f>学科!$V$39</c:f>
              <c:numCache>
                <c:formatCode>General</c:formatCode>
                <c:ptCount val="1"/>
                <c:pt idx="0">
                  <c:v>561</c:v>
                </c:pt>
              </c:numCache>
            </c:numRef>
          </c:yVal>
          <c:bubbleSize>
            <c:numRef>
              <c:f>学科!$X$39</c:f>
              <c:numCache>
                <c:formatCode>General</c:formatCode>
                <c:ptCount val="1"/>
                <c:pt idx="0">
                  <c:v>65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学科!$W$2</c:f>
              <c:numCache>
                <c:formatCode>General</c:formatCode>
                <c:ptCount val="1"/>
                <c:pt idx="0">
                  <c:v>712</c:v>
                </c:pt>
              </c:numCache>
            </c:numRef>
          </c:xVal>
          <c:yVal>
            <c:numRef>
              <c:f>学科!$V$2</c:f>
              <c:numCache>
                <c:formatCode>General</c:formatCode>
                <c:ptCount val="1"/>
                <c:pt idx="0">
                  <c:v>77</c:v>
                </c:pt>
              </c:numCache>
            </c:numRef>
          </c:yVal>
          <c:bubbleSize>
            <c:numRef>
              <c:f>学科!$X$2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2"/>
          <c:order val="2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学科!$W$3</c:f>
              <c:numCache>
                <c:formatCode>General</c:formatCode>
                <c:ptCount val="1"/>
                <c:pt idx="0">
                  <c:v>470</c:v>
                </c:pt>
              </c:numCache>
            </c:numRef>
          </c:xVal>
          <c:yVal>
            <c:numRef>
              <c:f>学科!$V$3</c:f>
              <c:numCache>
                <c:formatCode>General</c:formatCode>
                <c:ptCount val="1"/>
                <c:pt idx="0">
                  <c:v>53</c:v>
                </c:pt>
              </c:numCache>
            </c:numRef>
          </c:yVal>
          <c:bubbleSize>
            <c:numRef>
              <c:f>学科!$X$3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3"/>
          <c:order val="3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学科!$W$4</c:f>
              <c:numCache>
                <c:formatCode>General</c:formatCode>
                <c:ptCount val="1"/>
                <c:pt idx="0">
                  <c:v>452</c:v>
                </c:pt>
              </c:numCache>
            </c:numRef>
          </c:xVal>
          <c:yVal>
            <c:numRef>
              <c:f>学科!$V$4</c:f>
              <c:numCache>
                <c:formatCode>General</c:formatCode>
                <c:ptCount val="1"/>
                <c:pt idx="0">
                  <c:v>51</c:v>
                </c:pt>
              </c:numCache>
            </c:numRef>
          </c:yVal>
          <c:bubbleSize>
            <c:numRef>
              <c:f>学科!$X$4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4"/>
          <c:order val="4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学科!$W$5</c:f>
              <c:numCache>
                <c:formatCode>General</c:formatCode>
                <c:ptCount val="1"/>
                <c:pt idx="0">
                  <c:v>414</c:v>
                </c:pt>
              </c:numCache>
            </c:numRef>
          </c:xVal>
          <c:yVal>
            <c:numRef>
              <c:f>学科!$V$5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bubbleSize>
            <c:numRef>
              <c:f>学科!$X$5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5"/>
          <c:order val="5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学科!$W$6</c:f>
              <c:numCache>
                <c:formatCode>General</c:formatCode>
                <c:ptCount val="1"/>
                <c:pt idx="0">
                  <c:v>346</c:v>
                </c:pt>
              </c:numCache>
            </c:numRef>
          </c:xVal>
          <c:yVal>
            <c:numRef>
              <c:f>学科!$V$6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学科!$X$6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6"/>
          <c:order val="6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学科!$W$7</c:f>
              <c:numCache>
                <c:formatCode>General</c:formatCode>
                <c:ptCount val="1"/>
                <c:pt idx="0">
                  <c:v>336</c:v>
                </c:pt>
              </c:numCache>
            </c:numRef>
          </c:xVal>
          <c:yVal>
            <c:numRef>
              <c:f>学科!$V$7</c:f>
              <c:numCache>
                <c:formatCode>General</c:formatCode>
                <c:ptCount val="1"/>
                <c:pt idx="0">
                  <c:v>33</c:v>
                </c:pt>
              </c:numCache>
            </c:numRef>
          </c:yVal>
          <c:bubbleSize>
            <c:numRef>
              <c:f>学科!$X$7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7"/>
          <c:order val="7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学科!$W$8</c:f>
              <c:numCache>
                <c:formatCode>General</c:formatCode>
                <c:ptCount val="1"/>
                <c:pt idx="0">
                  <c:v>242</c:v>
                </c:pt>
              </c:numCache>
            </c:numRef>
          </c:xVal>
          <c:yVal>
            <c:numRef>
              <c:f>学科!$V$8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bubbleSize>
            <c:numRef>
              <c:f>学科!$X$8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8"/>
          <c:order val="8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学科!$W$9</c:f>
              <c:numCache>
                <c:formatCode>General</c:formatCode>
                <c:ptCount val="1"/>
                <c:pt idx="0">
                  <c:v>208</c:v>
                </c:pt>
              </c:numCache>
            </c:numRef>
          </c:xVal>
          <c:yVal>
            <c:numRef>
              <c:f>学科!$V$9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bubbleSize>
            <c:numRef>
              <c:f>学科!$X$9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9"/>
          <c:order val="9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学科!$W$10</c:f>
              <c:numCache>
                <c:formatCode>General</c:formatCode>
                <c:ptCount val="1"/>
                <c:pt idx="0">
                  <c:v>192</c:v>
                </c:pt>
              </c:numCache>
            </c:numRef>
          </c:xVal>
          <c:yVal>
            <c:numRef>
              <c:f>学科!$V$10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学科!$X$10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0"/>
          <c:order val="10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学科!$W$11</c:f>
              <c:numCache>
                <c:formatCode>General</c:formatCode>
                <c:ptCount val="1"/>
                <c:pt idx="0">
                  <c:v>170</c:v>
                </c:pt>
              </c:numCache>
            </c:numRef>
          </c:xVal>
          <c:yVal>
            <c:numRef>
              <c:f>学科!$V$11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学科!$X$11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1"/>
          <c:order val="11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学科!$W$12</c:f>
              <c:numCache>
                <c:formatCode>General</c:formatCode>
                <c:ptCount val="1"/>
                <c:pt idx="0">
                  <c:v>160</c:v>
                </c:pt>
              </c:numCache>
            </c:numRef>
          </c:xVal>
          <c:yVal>
            <c:numRef>
              <c:f>学科!$V$12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学科!$X$12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2"/>
          <c:order val="12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学科!$W$13</c:f>
              <c:numCache>
                <c:formatCode>General</c:formatCode>
                <c:ptCount val="1"/>
                <c:pt idx="0">
                  <c:v>154</c:v>
                </c:pt>
              </c:numCache>
            </c:numRef>
          </c:xVal>
          <c:yVal>
            <c:numRef>
              <c:f>学科!$V$13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学科!$X$13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3"/>
          <c:order val="13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学科!$W$14</c:f>
              <c:numCache>
                <c:formatCode>General</c:formatCode>
                <c:ptCount val="1"/>
                <c:pt idx="0">
                  <c:v>144</c:v>
                </c:pt>
              </c:numCache>
            </c:numRef>
          </c:xVal>
          <c:yVal>
            <c:numRef>
              <c:f>学科!$V$14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bubbleSize>
            <c:numRef>
              <c:f>学科!$X$14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4"/>
          <c:order val="14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学科!$W$15</c:f>
              <c:numCache>
                <c:formatCode>General</c:formatCode>
                <c:ptCount val="1"/>
                <c:pt idx="0">
                  <c:v>140</c:v>
                </c:pt>
              </c:numCache>
            </c:numRef>
          </c:xVal>
          <c:yVal>
            <c:numRef>
              <c:f>学科!$V$15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bubbleSize>
            <c:numRef>
              <c:f>学科!$X$15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5"/>
          <c:order val="15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学科!$W$16</c:f>
              <c:numCache>
                <c:formatCode>General</c:formatCode>
                <c:ptCount val="1"/>
                <c:pt idx="0">
                  <c:v>134</c:v>
                </c:pt>
              </c:numCache>
            </c:numRef>
          </c:xVal>
          <c:yVal>
            <c:numRef>
              <c:f>学科!$V$16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bubbleSize>
            <c:numRef>
              <c:f>学科!$X$16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6"/>
          <c:order val="16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学科!$W$17</c:f>
              <c:numCache>
                <c:formatCode>General</c:formatCode>
                <c:ptCount val="1"/>
                <c:pt idx="0">
                  <c:v>116</c:v>
                </c:pt>
              </c:numCache>
            </c:numRef>
          </c:xVal>
          <c:yVal>
            <c:numRef>
              <c:f>学科!$V$17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学科!$X$17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7"/>
          <c:order val="17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学科!$W$18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学科!$V$18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学科!$X$18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8"/>
          <c:order val="18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学科!$W$19</c:f>
              <c:numCache>
                <c:formatCode>General</c:formatCode>
                <c:ptCount val="1"/>
                <c:pt idx="0">
                  <c:v>104</c:v>
                </c:pt>
              </c:numCache>
            </c:numRef>
          </c:xVal>
          <c:yVal>
            <c:numRef>
              <c:f>学科!$V$19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学科!$X$19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学科!$W$20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学科!$V$20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学科!$X$20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学科!$W$21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学科!$V$21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学科!$X$21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学科!$W$22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学科!$V$22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学科!$X$22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2"/>
          <c:order val="22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学科!$W$23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学科!$V$23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学科!$X$23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学科!$W$24</c:f>
              <c:numCache>
                <c:formatCode>General</c:formatCode>
                <c:ptCount val="1"/>
                <c:pt idx="0">
                  <c:v>62</c:v>
                </c:pt>
              </c:numCache>
            </c:numRef>
          </c:xVal>
          <c:yVal>
            <c:numRef>
              <c:f>学科!$V$24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学科!$X$24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4"/>
          <c:order val="24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学科!$W$25</c:f>
              <c:numCache>
                <c:formatCode>General</c:formatCode>
                <c:ptCount val="1"/>
                <c:pt idx="0">
                  <c:v>56</c:v>
                </c:pt>
              </c:numCache>
            </c:numRef>
          </c:xVal>
          <c:yVal>
            <c:numRef>
              <c:f>学科!$V$25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学科!$X$25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学科!$W$26</c:f>
              <c:numCache>
                <c:formatCode>General</c:formatCode>
                <c:ptCount val="1"/>
                <c:pt idx="0">
                  <c:v>56</c:v>
                </c:pt>
              </c:numCache>
            </c:numRef>
          </c:xVal>
          <c:yVal>
            <c:numRef>
              <c:f>学科!$V$26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学科!$X$26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学科!$W$27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学科!$V$27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学科!$X$27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学科!$W$28</c:f>
              <c:numCache>
                <c:formatCode>General</c:formatCode>
                <c:ptCount val="1"/>
                <c:pt idx="0">
                  <c:v>46</c:v>
                </c:pt>
              </c:numCache>
            </c:numRef>
          </c:xVal>
          <c:yVal>
            <c:numRef>
              <c:f>学科!$V$28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学科!$X$28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8"/>
          <c:order val="28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学科!$W$29</c:f>
              <c:numCache>
                <c:formatCode>General</c:formatCode>
                <c:ptCount val="1"/>
                <c:pt idx="0">
                  <c:v>42</c:v>
                </c:pt>
              </c:numCache>
            </c:numRef>
          </c:xVal>
          <c:yVal>
            <c:numRef>
              <c:f>学科!$V$29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学科!$X$29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9"/>
          <c:order val="29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学科!$W$30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学科!$V$30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学科!$X$30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学科!$W$31</c:f>
              <c:numCache>
                <c:formatCode>General</c:formatCode>
                <c:ptCount val="1"/>
                <c:pt idx="0">
                  <c:v>26</c:v>
                </c:pt>
              </c:numCache>
            </c:numRef>
          </c:xVal>
          <c:yVal>
            <c:numRef>
              <c:f>学科!$V$31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学科!$X$31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1"/>
          <c:order val="31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学科!$W$32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学科!$V$32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学科!$X$32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0962176"/>
        <c:axId val="150963712"/>
      </c:bubbleChart>
      <c:valAx>
        <c:axId val="150962176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0963712"/>
        <c:crosses val="autoZero"/>
        <c:crossBetween val="midCat"/>
      </c:valAx>
      <c:valAx>
        <c:axId val="15096371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962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理论经济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学科!$AA$39</c:f>
              <c:numCache>
                <c:formatCode>General</c:formatCode>
                <c:ptCount val="1"/>
                <c:pt idx="0">
                  <c:v>17274</c:v>
                </c:pt>
              </c:numCache>
            </c:numRef>
          </c:xVal>
          <c:yVal>
            <c:numRef>
              <c:f>学科!$Z$39</c:f>
              <c:numCache>
                <c:formatCode>General</c:formatCode>
                <c:ptCount val="1"/>
                <c:pt idx="0">
                  <c:v>1927</c:v>
                </c:pt>
              </c:numCache>
            </c:numRef>
          </c:yVal>
          <c:bubbleSize>
            <c:numRef>
              <c:f>学科!$AB$39</c:f>
              <c:numCache>
                <c:formatCode>General</c:formatCode>
                <c:ptCount val="1"/>
                <c:pt idx="0">
                  <c:v>128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学科!$AA$2</c:f>
              <c:numCache>
                <c:formatCode>General</c:formatCode>
                <c:ptCount val="1"/>
                <c:pt idx="0">
                  <c:v>2668</c:v>
                </c:pt>
              </c:numCache>
            </c:numRef>
          </c:xVal>
          <c:yVal>
            <c:numRef>
              <c:f>学科!$Z$2</c:f>
              <c:numCache>
                <c:formatCode>General</c:formatCode>
                <c:ptCount val="1"/>
                <c:pt idx="0">
                  <c:v>283</c:v>
                </c:pt>
              </c:numCache>
            </c:numRef>
          </c:yVal>
          <c:bubbleSize>
            <c:numRef>
              <c:f>学科!$AB$2</c:f>
              <c:numCache>
                <c:formatCode>General</c:formatCode>
                <c:ptCount val="1"/>
                <c:pt idx="0">
                  <c:v>27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学科!$AA$3</c:f>
              <c:numCache>
                <c:formatCode>General</c:formatCode>
                <c:ptCount val="1"/>
                <c:pt idx="0">
                  <c:v>1326</c:v>
                </c:pt>
              </c:numCache>
            </c:numRef>
          </c:xVal>
          <c:yVal>
            <c:numRef>
              <c:f>学科!$Z$3</c:f>
              <c:numCache>
                <c:formatCode>General</c:formatCode>
                <c:ptCount val="1"/>
                <c:pt idx="0">
                  <c:v>137</c:v>
                </c:pt>
              </c:numCache>
            </c:numRef>
          </c:yVal>
          <c:bubbleSize>
            <c:numRef>
              <c:f>学科!$AB$3</c:f>
              <c:numCache>
                <c:formatCode>General</c:formatCode>
                <c:ptCount val="1"/>
                <c:pt idx="0">
                  <c:v>18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学科!$AA$4</c:f>
              <c:numCache>
                <c:formatCode>General</c:formatCode>
                <c:ptCount val="1"/>
                <c:pt idx="0">
                  <c:v>1130</c:v>
                </c:pt>
              </c:numCache>
            </c:numRef>
          </c:xVal>
          <c:yVal>
            <c:numRef>
              <c:f>学科!$Z$4</c:f>
              <c:numCache>
                <c:formatCode>General</c:formatCode>
                <c:ptCount val="1"/>
                <c:pt idx="0">
                  <c:v>121</c:v>
                </c:pt>
              </c:numCache>
            </c:numRef>
          </c:yVal>
          <c:bubbleSize>
            <c:numRef>
              <c:f>学科!$AB$4</c:f>
              <c:numCache>
                <c:formatCode>General</c:formatCode>
                <c:ptCount val="1"/>
                <c:pt idx="0">
                  <c:v>14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学科!$AA$5</c:f>
              <c:numCache>
                <c:formatCode>General</c:formatCode>
                <c:ptCount val="1"/>
                <c:pt idx="0">
                  <c:v>1022</c:v>
                </c:pt>
              </c:numCache>
            </c:numRef>
          </c:xVal>
          <c:yVal>
            <c:numRef>
              <c:f>学科!$Z$5</c:f>
              <c:numCache>
                <c:formatCode>General</c:formatCode>
                <c:ptCount val="1"/>
                <c:pt idx="0">
                  <c:v>113</c:v>
                </c:pt>
              </c:numCache>
            </c:numRef>
          </c:yVal>
          <c:bubbleSize>
            <c:numRef>
              <c:f>学科!$AB$5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学科!$AA$6</c:f>
              <c:numCache>
                <c:formatCode>General</c:formatCode>
                <c:ptCount val="1"/>
                <c:pt idx="0">
                  <c:v>1022</c:v>
                </c:pt>
              </c:numCache>
            </c:numRef>
          </c:xVal>
          <c:yVal>
            <c:numRef>
              <c:f>学科!$Z$6</c:f>
              <c:numCache>
                <c:formatCode>General</c:formatCode>
                <c:ptCount val="1"/>
                <c:pt idx="0">
                  <c:v>115</c:v>
                </c:pt>
              </c:numCache>
            </c:numRef>
          </c:yVal>
          <c:bubbleSize>
            <c:numRef>
              <c:f>学科!$AB$6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学科!$AA$7</c:f>
              <c:numCache>
                <c:formatCode>General</c:formatCode>
                <c:ptCount val="1"/>
                <c:pt idx="0">
                  <c:v>974</c:v>
                </c:pt>
              </c:numCache>
            </c:numRef>
          </c:xVal>
          <c:yVal>
            <c:numRef>
              <c:f>学科!$Z$7</c:f>
              <c:numCache>
                <c:formatCode>General</c:formatCode>
                <c:ptCount val="1"/>
                <c:pt idx="0">
                  <c:v>114</c:v>
                </c:pt>
              </c:numCache>
            </c:numRef>
          </c:yVal>
          <c:bubbleSize>
            <c:numRef>
              <c:f>学科!$AB$7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学科!$AA$8</c:f>
              <c:numCache>
                <c:formatCode>General</c:formatCode>
                <c:ptCount val="1"/>
                <c:pt idx="0">
                  <c:v>728</c:v>
                </c:pt>
              </c:numCache>
            </c:numRef>
          </c:xVal>
          <c:yVal>
            <c:numRef>
              <c:f>学科!$Z$8</c:f>
              <c:numCache>
                <c:formatCode>General</c:formatCode>
                <c:ptCount val="1"/>
                <c:pt idx="0">
                  <c:v>70</c:v>
                </c:pt>
              </c:numCache>
            </c:numRef>
          </c:yVal>
          <c:bubbleSize>
            <c:numRef>
              <c:f>学科!$AB$8</c:f>
              <c:numCache>
                <c:formatCode>General</c:formatCode>
                <c:ptCount val="1"/>
                <c:pt idx="0">
                  <c:v>11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学科!$AA$9</c:f>
              <c:numCache>
                <c:formatCode>General</c:formatCode>
                <c:ptCount val="1"/>
                <c:pt idx="0">
                  <c:v>690</c:v>
                </c:pt>
              </c:numCache>
            </c:numRef>
          </c:xVal>
          <c:yVal>
            <c:numRef>
              <c:f>学科!$Z$9</c:f>
              <c:numCache>
                <c:formatCode>General</c:formatCode>
                <c:ptCount val="1"/>
                <c:pt idx="0">
                  <c:v>82</c:v>
                </c:pt>
              </c:numCache>
            </c:numRef>
          </c:yVal>
          <c:bubbleSize>
            <c:numRef>
              <c:f>学科!$AB$9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学科!$AA$10</c:f>
              <c:numCache>
                <c:formatCode>General</c:formatCode>
                <c:ptCount val="1"/>
                <c:pt idx="0">
                  <c:v>684</c:v>
                </c:pt>
              </c:numCache>
            </c:numRef>
          </c:xVal>
          <c:yVal>
            <c:numRef>
              <c:f>学科!$Z$10</c:f>
              <c:numCache>
                <c:formatCode>General</c:formatCode>
                <c:ptCount val="1"/>
                <c:pt idx="0">
                  <c:v>73</c:v>
                </c:pt>
              </c:numCache>
            </c:numRef>
          </c:yVal>
          <c:bubbleSize>
            <c:numRef>
              <c:f>学科!$AB$10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学科!$AA$11</c:f>
              <c:numCache>
                <c:formatCode>General</c:formatCode>
                <c:ptCount val="1"/>
                <c:pt idx="0">
                  <c:v>554</c:v>
                </c:pt>
              </c:numCache>
            </c:numRef>
          </c:xVal>
          <c:yVal>
            <c:numRef>
              <c:f>学科!$Z$11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bubbleSize>
            <c:numRef>
              <c:f>学科!$AB$11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学科!$AA$12</c:f>
              <c:numCache>
                <c:formatCode>General</c:formatCode>
                <c:ptCount val="1"/>
                <c:pt idx="0">
                  <c:v>536</c:v>
                </c:pt>
              </c:numCache>
            </c:numRef>
          </c:xVal>
          <c:yVal>
            <c:numRef>
              <c:f>学科!$Z$12</c:f>
              <c:numCache>
                <c:formatCode>General</c:formatCode>
                <c:ptCount val="1"/>
                <c:pt idx="0">
                  <c:v>63</c:v>
                </c:pt>
              </c:numCache>
            </c:numRef>
          </c:yVal>
          <c:bubbleSize>
            <c:numRef>
              <c:f>学科!$AB$12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学科!$AA$13</c:f>
              <c:numCache>
                <c:formatCode>General</c:formatCode>
                <c:ptCount val="1"/>
                <c:pt idx="0">
                  <c:v>532</c:v>
                </c:pt>
              </c:numCache>
            </c:numRef>
          </c:xVal>
          <c:yVal>
            <c:numRef>
              <c:f>学科!$Z$13</c:f>
              <c:numCache>
                <c:formatCode>General</c:formatCode>
                <c:ptCount val="1"/>
                <c:pt idx="0">
                  <c:v>66</c:v>
                </c:pt>
              </c:numCache>
            </c:numRef>
          </c:yVal>
          <c:bubbleSize>
            <c:numRef>
              <c:f>学科!$AB$13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学科!$AA$14</c:f>
              <c:numCache>
                <c:formatCode>General</c:formatCode>
                <c:ptCount val="1"/>
                <c:pt idx="0">
                  <c:v>522</c:v>
                </c:pt>
              </c:numCache>
            </c:numRef>
          </c:xVal>
          <c:yVal>
            <c:numRef>
              <c:f>学科!$Z$14</c:f>
              <c:numCache>
                <c:formatCode>General</c:formatCode>
                <c:ptCount val="1"/>
                <c:pt idx="0">
                  <c:v>61</c:v>
                </c:pt>
              </c:numCache>
            </c:numRef>
          </c:yVal>
          <c:bubbleSize>
            <c:numRef>
              <c:f>学科!$AB$14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学科!$AA$15</c:f>
              <c:numCache>
                <c:formatCode>General</c:formatCode>
                <c:ptCount val="1"/>
                <c:pt idx="0">
                  <c:v>508</c:v>
                </c:pt>
              </c:numCache>
            </c:numRef>
          </c:xVal>
          <c:yVal>
            <c:numRef>
              <c:f>学科!$Z$15</c:f>
              <c:numCache>
                <c:formatCode>General</c:formatCode>
                <c:ptCount val="1"/>
                <c:pt idx="0">
                  <c:v>61</c:v>
                </c:pt>
              </c:numCache>
            </c:numRef>
          </c:yVal>
          <c:bubbleSize>
            <c:numRef>
              <c:f>学科!$AB$15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学科!$AA$16</c:f>
              <c:numCache>
                <c:formatCode>General</c:formatCode>
                <c:ptCount val="1"/>
                <c:pt idx="0">
                  <c:v>500</c:v>
                </c:pt>
              </c:numCache>
            </c:numRef>
          </c:xVal>
          <c:yVal>
            <c:numRef>
              <c:f>学科!$Z$16</c:f>
              <c:numCache>
                <c:formatCode>General</c:formatCode>
                <c:ptCount val="1"/>
                <c:pt idx="0">
                  <c:v>57</c:v>
                </c:pt>
              </c:numCache>
            </c:numRef>
          </c:yVal>
          <c:bubbleSize>
            <c:numRef>
              <c:f>学科!$AB$16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学科!$AA$17</c:f>
              <c:numCache>
                <c:formatCode>General</c:formatCode>
                <c:ptCount val="1"/>
                <c:pt idx="0">
                  <c:v>474</c:v>
                </c:pt>
              </c:numCache>
            </c:numRef>
          </c:xVal>
          <c:yVal>
            <c:numRef>
              <c:f>学科!$Z$17</c:f>
              <c:numCache>
                <c:formatCode>General</c:formatCode>
                <c:ptCount val="1"/>
                <c:pt idx="0">
                  <c:v>50</c:v>
                </c:pt>
              </c:numCache>
            </c:numRef>
          </c:yVal>
          <c:bubbleSize>
            <c:numRef>
              <c:f>学科!$AB$17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学科!$AA$18</c:f>
              <c:numCache>
                <c:formatCode>General</c:formatCode>
                <c:ptCount val="1"/>
                <c:pt idx="0">
                  <c:v>418</c:v>
                </c:pt>
              </c:numCache>
            </c:numRef>
          </c:xVal>
          <c:yVal>
            <c:numRef>
              <c:f>学科!$Z$18</c:f>
              <c:numCache>
                <c:formatCode>General</c:formatCode>
                <c:ptCount val="1"/>
                <c:pt idx="0">
                  <c:v>49</c:v>
                </c:pt>
              </c:numCache>
            </c:numRef>
          </c:yVal>
          <c:bubbleSize>
            <c:numRef>
              <c:f>学科!$AB$18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学科!$AA$19</c:f>
              <c:numCache>
                <c:formatCode>General</c:formatCode>
                <c:ptCount val="1"/>
                <c:pt idx="0">
                  <c:v>380</c:v>
                </c:pt>
              </c:numCache>
            </c:numRef>
          </c:xVal>
          <c:yVal>
            <c:numRef>
              <c:f>学科!$Z$19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bubbleSize>
            <c:numRef>
              <c:f>学科!$AB$19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9"/>
          <c:order val="19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学科!$AA$20</c:f>
              <c:numCache>
                <c:formatCode>General</c:formatCode>
                <c:ptCount val="1"/>
                <c:pt idx="0">
                  <c:v>330</c:v>
                </c:pt>
              </c:numCache>
            </c:numRef>
          </c:xVal>
          <c:yVal>
            <c:numRef>
              <c:f>学科!$Z$20</c:f>
              <c:numCache>
                <c:formatCode>General</c:formatCode>
                <c:ptCount val="1"/>
                <c:pt idx="0">
                  <c:v>36</c:v>
                </c:pt>
              </c:numCache>
            </c:numRef>
          </c:yVal>
          <c:bubbleSize>
            <c:numRef>
              <c:f>学科!$AB$20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20"/>
          <c:order val="20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学科!$AA$21</c:f>
              <c:numCache>
                <c:formatCode>General</c:formatCode>
                <c:ptCount val="1"/>
                <c:pt idx="0">
                  <c:v>292</c:v>
                </c:pt>
              </c:numCache>
            </c:numRef>
          </c:xVal>
          <c:yVal>
            <c:numRef>
              <c:f>学科!$Z$21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bubbleSize>
            <c:numRef>
              <c:f>学科!$AB$21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学科!$AA$22</c:f>
              <c:numCache>
                <c:formatCode>General</c:formatCode>
                <c:ptCount val="1"/>
                <c:pt idx="0">
                  <c:v>270</c:v>
                </c:pt>
              </c:numCache>
            </c:numRef>
          </c:xVal>
          <c:yVal>
            <c:numRef>
              <c:f>学科!$Z$22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  <c:bubbleSize>
            <c:numRef>
              <c:f>学科!$AB$22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2"/>
          <c:order val="22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学科!$AA$23</c:f>
              <c:numCache>
                <c:formatCode>General</c:formatCode>
                <c:ptCount val="1"/>
                <c:pt idx="0">
                  <c:v>200</c:v>
                </c:pt>
              </c:numCache>
            </c:numRef>
          </c:xVal>
          <c:yVal>
            <c:numRef>
              <c:f>学科!$Z$23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学科!$AB$23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3"/>
          <c:order val="23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学科!$AA$24</c:f>
              <c:numCache>
                <c:formatCode>General</c:formatCode>
                <c:ptCount val="1"/>
                <c:pt idx="0">
                  <c:v>196</c:v>
                </c:pt>
              </c:numCache>
            </c:numRef>
          </c:xVal>
          <c:yVal>
            <c:numRef>
              <c:f>学科!$Z$24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学科!$AB$24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学科!$AA$25</c:f>
              <c:numCache>
                <c:formatCode>General</c:formatCode>
                <c:ptCount val="1"/>
                <c:pt idx="0">
                  <c:v>192</c:v>
                </c:pt>
              </c:numCache>
            </c:numRef>
          </c:xVal>
          <c:yVal>
            <c:numRef>
              <c:f>学科!$Z$25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学科!$AB$25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学科!$AA$26</c:f>
              <c:numCache>
                <c:formatCode>General</c:formatCode>
                <c:ptCount val="1"/>
                <c:pt idx="0">
                  <c:v>188</c:v>
                </c:pt>
              </c:numCache>
            </c:numRef>
          </c:xVal>
          <c:yVal>
            <c:numRef>
              <c:f>学科!$Z$26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bubbleSize>
            <c:numRef>
              <c:f>学科!$AB$26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学科!$AA$27</c:f>
              <c:numCache>
                <c:formatCode>General</c:formatCode>
                <c:ptCount val="1"/>
                <c:pt idx="0">
                  <c:v>182</c:v>
                </c:pt>
              </c:numCache>
            </c:numRef>
          </c:xVal>
          <c:yVal>
            <c:numRef>
              <c:f>学科!$Z$27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学科!$AB$27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7"/>
          <c:order val="27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学科!$AA$28</c:f>
              <c:numCache>
                <c:formatCode>General</c:formatCode>
                <c:ptCount val="1"/>
                <c:pt idx="0">
                  <c:v>160</c:v>
                </c:pt>
              </c:numCache>
            </c:numRef>
          </c:xVal>
          <c:yVal>
            <c:numRef>
              <c:f>学科!$Z$28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bubbleSize>
            <c:numRef>
              <c:f>学科!$AB$28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学科!$AA$29</c:f>
              <c:numCache>
                <c:formatCode>General</c:formatCode>
                <c:ptCount val="1"/>
                <c:pt idx="0">
                  <c:v>124</c:v>
                </c:pt>
              </c:numCache>
            </c:numRef>
          </c:xVal>
          <c:yVal>
            <c:numRef>
              <c:f>学科!$Z$29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学科!$AB$29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学科!$AA$30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学科!$Z$30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学科!$AB$30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学科!$AA$31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学科!$Z$31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学科!$AB$31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学科!$AA$32</c:f>
              <c:numCache>
                <c:formatCode>General</c:formatCode>
                <c:ptCount val="1"/>
                <c:pt idx="0">
                  <c:v>88</c:v>
                </c:pt>
              </c:numCache>
            </c:numRef>
          </c:xVal>
          <c:yVal>
            <c:numRef>
              <c:f>学科!$Z$32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学科!$AB$32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学科!$AA$33</c:f>
              <c:numCache>
                <c:formatCode>General</c:formatCode>
                <c:ptCount val="1"/>
                <c:pt idx="0">
                  <c:v>56</c:v>
                </c:pt>
              </c:numCache>
            </c:numRef>
          </c:xVal>
          <c:yVal>
            <c:numRef>
              <c:f>学科!$Z$33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学科!$AB$33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学科!$AA$34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学科!$Z$34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学科!$AB$34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学科!$AA$35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学科!$Z$35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学科!$AB$35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1239296"/>
        <c:axId val="151392640"/>
      </c:bubbleChart>
      <c:valAx>
        <c:axId val="151239296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1392640"/>
        <c:crosses val="autoZero"/>
        <c:crossBetween val="midCat"/>
      </c:valAx>
      <c:valAx>
        <c:axId val="15139264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239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马列</a:t>
            </a:r>
            <a:r>
              <a:rPr lang="en-US" altLang="zh-CN"/>
              <a:t>·</a:t>
            </a:r>
            <a:r>
              <a:rPr lang="zh-CN" altLang="en-US"/>
              <a:t>科社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学科!$AE$39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xVal>
          <c:yVal>
            <c:numRef>
              <c:f>学科!$AD$39</c:f>
              <c:numCache>
                <c:formatCode>General</c:formatCode>
                <c:ptCount val="1"/>
                <c:pt idx="0">
                  <c:v>2082</c:v>
                </c:pt>
              </c:numCache>
            </c:numRef>
          </c:yVal>
          <c:bubbleSize>
            <c:numRef>
              <c:f>学科!$AF$39</c:f>
              <c:numCache>
                <c:formatCode>General</c:formatCode>
                <c:ptCount val="1"/>
                <c:pt idx="0">
                  <c:v>80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学科!$AE$2</c:f>
              <c:numCache>
                <c:formatCode>General</c:formatCode>
                <c:ptCount val="1"/>
                <c:pt idx="0">
                  <c:v>1594</c:v>
                </c:pt>
              </c:numCache>
            </c:numRef>
          </c:xVal>
          <c:yVal>
            <c:numRef>
              <c:f>学科!$AD$2</c:f>
              <c:numCache>
                <c:formatCode>General</c:formatCode>
                <c:ptCount val="1"/>
                <c:pt idx="0">
                  <c:v>177</c:v>
                </c:pt>
              </c:numCache>
            </c:numRef>
          </c:yVal>
          <c:bubbleSize>
            <c:numRef>
              <c:f>学科!$AF$2</c:f>
              <c:numCache>
                <c:formatCode>General</c:formatCode>
                <c:ptCount val="1"/>
                <c:pt idx="0">
                  <c:v>14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学科!$AE$3</c:f>
              <c:numCache>
                <c:formatCode>General</c:formatCode>
                <c:ptCount val="1"/>
                <c:pt idx="0">
                  <c:v>1428</c:v>
                </c:pt>
              </c:numCache>
            </c:numRef>
          </c:xVal>
          <c:yVal>
            <c:numRef>
              <c:f>学科!$AD$3</c:f>
              <c:numCache>
                <c:formatCode>General</c:formatCode>
                <c:ptCount val="1"/>
                <c:pt idx="0">
                  <c:v>159</c:v>
                </c:pt>
              </c:numCache>
            </c:numRef>
          </c:yVal>
          <c:bubbleSize>
            <c:numRef>
              <c:f>学科!$AF$3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学科!$AE$4</c:f>
              <c:numCache>
                <c:formatCode>General</c:formatCode>
                <c:ptCount val="1"/>
                <c:pt idx="0">
                  <c:v>1144</c:v>
                </c:pt>
              </c:numCache>
            </c:numRef>
          </c:xVal>
          <c:yVal>
            <c:numRef>
              <c:f>学科!$AD$4</c:f>
              <c:numCache>
                <c:formatCode>General</c:formatCode>
                <c:ptCount val="1"/>
                <c:pt idx="0">
                  <c:v>125</c:v>
                </c:pt>
              </c:numCache>
            </c:numRef>
          </c:yVal>
          <c:bubbleSize>
            <c:numRef>
              <c:f>学科!$AF$4</c:f>
              <c:numCache>
                <c:formatCode>General</c:formatCode>
                <c:ptCount val="1"/>
                <c:pt idx="0">
                  <c:v>11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学科!$AE$5</c:f>
              <c:numCache>
                <c:formatCode>General</c:formatCode>
                <c:ptCount val="1"/>
                <c:pt idx="0">
                  <c:v>910</c:v>
                </c:pt>
              </c:numCache>
            </c:numRef>
          </c:xVal>
          <c:yVal>
            <c:numRef>
              <c:f>学科!$AD$5</c:f>
              <c:numCache>
                <c:formatCode>General</c:formatCode>
                <c:ptCount val="1"/>
                <c:pt idx="0">
                  <c:v>100</c:v>
                </c:pt>
              </c:numCache>
            </c:numRef>
          </c:yVal>
          <c:bubbleSize>
            <c:numRef>
              <c:f>学科!$AF$5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学科!$AE$6</c:f>
              <c:numCache>
                <c:formatCode>General</c:formatCode>
                <c:ptCount val="1"/>
                <c:pt idx="0">
                  <c:v>888</c:v>
                </c:pt>
              </c:numCache>
            </c:numRef>
          </c:xVal>
          <c:yVal>
            <c:numRef>
              <c:f>学科!$AD$6</c:f>
              <c:numCache>
                <c:formatCode>General</c:formatCode>
                <c:ptCount val="1"/>
                <c:pt idx="0">
                  <c:v>104</c:v>
                </c:pt>
              </c:numCache>
            </c:numRef>
          </c:yVal>
          <c:bubbleSize>
            <c:numRef>
              <c:f>学科!$AF$6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学科!$AE$7</c:f>
              <c:numCache>
                <c:formatCode>General</c:formatCode>
                <c:ptCount val="1"/>
                <c:pt idx="0">
                  <c:v>708</c:v>
                </c:pt>
              </c:numCache>
            </c:numRef>
          </c:xVal>
          <c:yVal>
            <c:numRef>
              <c:f>学科!$AD$7</c:f>
              <c:numCache>
                <c:formatCode>General</c:formatCode>
                <c:ptCount val="1"/>
                <c:pt idx="0">
                  <c:v>84</c:v>
                </c:pt>
              </c:numCache>
            </c:numRef>
          </c:yVal>
          <c:bubbleSize>
            <c:numRef>
              <c:f>学科!$AF$7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学科!$AE$8</c:f>
              <c:numCache>
                <c:formatCode>General</c:formatCode>
                <c:ptCount val="1"/>
                <c:pt idx="0">
                  <c:v>698</c:v>
                </c:pt>
              </c:numCache>
            </c:numRef>
          </c:xVal>
          <c:yVal>
            <c:numRef>
              <c:f>学科!$AD$8</c:f>
              <c:numCache>
                <c:formatCode>General</c:formatCode>
                <c:ptCount val="1"/>
                <c:pt idx="0">
                  <c:v>77</c:v>
                </c:pt>
              </c:numCache>
            </c:numRef>
          </c:yVal>
          <c:bubbleSize>
            <c:numRef>
              <c:f>学科!$AF$8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学科!$AE$9</c:f>
              <c:numCache>
                <c:formatCode>General</c:formatCode>
                <c:ptCount val="1"/>
                <c:pt idx="0">
                  <c:v>680</c:v>
                </c:pt>
              </c:numCache>
            </c:numRef>
          </c:xVal>
          <c:yVal>
            <c:numRef>
              <c:f>学科!$AD$9</c:f>
              <c:numCache>
                <c:formatCode>General</c:formatCode>
                <c:ptCount val="1"/>
                <c:pt idx="0">
                  <c:v>76</c:v>
                </c:pt>
              </c:numCache>
            </c:numRef>
          </c:yVal>
          <c:bubbleSize>
            <c:numRef>
              <c:f>学科!$AF$9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学科!$AE$10</c:f>
              <c:numCache>
                <c:formatCode>General</c:formatCode>
                <c:ptCount val="1"/>
                <c:pt idx="0">
                  <c:v>644</c:v>
                </c:pt>
              </c:numCache>
            </c:numRef>
          </c:xVal>
          <c:yVal>
            <c:numRef>
              <c:f>学科!$AD$10</c:f>
              <c:numCache>
                <c:formatCode>General</c:formatCode>
                <c:ptCount val="1"/>
                <c:pt idx="0">
                  <c:v>79</c:v>
                </c:pt>
              </c:numCache>
            </c:numRef>
          </c:yVal>
          <c:bubbleSize>
            <c:numRef>
              <c:f>学科!$AF$10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学科!$AE$11</c:f>
              <c:numCache>
                <c:formatCode>General</c:formatCode>
                <c:ptCount val="1"/>
                <c:pt idx="0">
                  <c:v>604</c:v>
                </c:pt>
              </c:numCache>
            </c:numRef>
          </c:xVal>
          <c:yVal>
            <c:numRef>
              <c:f>学科!$AD$11</c:f>
              <c:numCache>
                <c:formatCode>General</c:formatCode>
                <c:ptCount val="1"/>
                <c:pt idx="0">
                  <c:v>75</c:v>
                </c:pt>
              </c:numCache>
            </c:numRef>
          </c:yVal>
          <c:bubbleSize>
            <c:numRef>
              <c:f>学科!$AF$11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学科!$AE$12</c:f>
              <c:numCache>
                <c:formatCode>General</c:formatCode>
                <c:ptCount val="1"/>
                <c:pt idx="0">
                  <c:v>580</c:v>
                </c:pt>
              </c:numCache>
            </c:numRef>
          </c:xVal>
          <c:yVal>
            <c:numRef>
              <c:f>学科!$AD$12</c:f>
              <c:numCache>
                <c:formatCode>General</c:formatCode>
                <c:ptCount val="1"/>
                <c:pt idx="0">
                  <c:v>66</c:v>
                </c:pt>
              </c:numCache>
            </c:numRef>
          </c:yVal>
          <c:bubbleSize>
            <c:numRef>
              <c:f>学科!$AF$12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学科!$AE$13</c:f>
              <c:numCache>
                <c:formatCode>General</c:formatCode>
                <c:ptCount val="1"/>
                <c:pt idx="0">
                  <c:v>580</c:v>
                </c:pt>
              </c:numCache>
            </c:numRef>
          </c:xVal>
          <c:yVal>
            <c:numRef>
              <c:f>学科!$AD$13</c:f>
              <c:numCache>
                <c:formatCode>General</c:formatCode>
                <c:ptCount val="1"/>
                <c:pt idx="0">
                  <c:v>71</c:v>
                </c:pt>
              </c:numCache>
            </c:numRef>
          </c:yVal>
          <c:bubbleSize>
            <c:numRef>
              <c:f>学科!$AF$13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学科!$AE$14</c:f>
              <c:numCache>
                <c:formatCode>General</c:formatCode>
                <c:ptCount val="1"/>
                <c:pt idx="0">
                  <c:v>546</c:v>
                </c:pt>
              </c:numCache>
            </c:numRef>
          </c:xVal>
          <c:yVal>
            <c:numRef>
              <c:f>学科!$AD$14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bubbleSize>
            <c:numRef>
              <c:f>学科!$AF$14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学科!$AE$15</c:f>
              <c:numCache>
                <c:formatCode>General</c:formatCode>
                <c:ptCount val="1"/>
                <c:pt idx="0">
                  <c:v>516</c:v>
                </c:pt>
              </c:numCache>
            </c:numRef>
          </c:xVal>
          <c:yVal>
            <c:numRef>
              <c:f>学科!$AD$15</c:f>
              <c:numCache>
                <c:formatCode>General</c:formatCode>
                <c:ptCount val="1"/>
                <c:pt idx="0">
                  <c:v>60</c:v>
                </c:pt>
              </c:numCache>
            </c:numRef>
          </c:yVal>
          <c:bubbleSize>
            <c:numRef>
              <c:f>学科!$AF$15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学科!$AE$16</c:f>
              <c:numCache>
                <c:formatCode>General</c:formatCode>
                <c:ptCount val="1"/>
                <c:pt idx="0">
                  <c:v>494</c:v>
                </c:pt>
              </c:numCache>
            </c:numRef>
          </c:xVal>
          <c:yVal>
            <c:numRef>
              <c:f>学科!$AD$16</c:f>
              <c:numCache>
                <c:formatCode>General</c:formatCode>
                <c:ptCount val="1"/>
                <c:pt idx="0">
                  <c:v>58</c:v>
                </c:pt>
              </c:numCache>
            </c:numRef>
          </c:yVal>
          <c:bubbleSize>
            <c:numRef>
              <c:f>学科!$AF$16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学科!$AE$17</c:f>
              <c:numCache>
                <c:formatCode>General</c:formatCode>
                <c:ptCount val="1"/>
                <c:pt idx="0">
                  <c:v>492</c:v>
                </c:pt>
              </c:numCache>
            </c:numRef>
          </c:xVal>
          <c:yVal>
            <c:numRef>
              <c:f>学科!$AD$17</c:f>
              <c:numCache>
                <c:formatCode>General</c:formatCode>
                <c:ptCount val="1"/>
                <c:pt idx="0">
                  <c:v>50</c:v>
                </c:pt>
              </c:numCache>
            </c:numRef>
          </c:yVal>
          <c:bubbleSize>
            <c:numRef>
              <c:f>学科!$AF$17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学科!$AE$18</c:f>
              <c:numCache>
                <c:formatCode>General</c:formatCode>
                <c:ptCount val="1"/>
                <c:pt idx="0">
                  <c:v>468</c:v>
                </c:pt>
              </c:numCache>
            </c:numRef>
          </c:xVal>
          <c:yVal>
            <c:numRef>
              <c:f>学科!$AD$18</c:f>
              <c:numCache>
                <c:formatCode>General</c:formatCode>
                <c:ptCount val="1"/>
                <c:pt idx="0">
                  <c:v>55</c:v>
                </c:pt>
              </c:numCache>
            </c:numRef>
          </c:yVal>
          <c:bubbleSize>
            <c:numRef>
              <c:f>学科!$AF$18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学科!$AE$19</c:f>
              <c:numCache>
                <c:formatCode>General</c:formatCode>
                <c:ptCount val="1"/>
                <c:pt idx="0">
                  <c:v>456</c:v>
                </c:pt>
              </c:numCache>
            </c:numRef>
          </c:xVal>
          <c:yVal>
            <c:numRef>
              <c:f>学科!$AD$19</c:f>
              <c:numCache>
                <c:formatCode>General</c:formatCode>
                <c:ptCount val="1"/>
                <c:pt idx="0">
                  <c:v>56</c:v>
                </c:pt>
              </c:numCache>
            </c:numRef>
          </c:yVal>
          <c:bubbleSize>
            <c:numRef>
              <c:f>学科!$AF$19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学科!$AE$20</c:f>
              <c:numCache>
                <c:formatCode>General</c:formatCode>
                <c:ptCount val="1"/>
                <c:pt idx="0">
                  <c:v>434</c:v>
                </c:pt>
              </c:numCache>
            </c:numRef>
          </c:xVal>
          <c:yVal>
            <c:numRef>
              <c:f>学科!$AD$20</c:f>
              <c:numCache>
                <c:formatCode>General</c:formatCode>
                <c:ptCount val="1"/>
                <c:pt idx="0">
                  <c:v>52</c:v>
                </c:pt>
              </c:numCache>
            </c:numRef>
          </c:yVal>
          <c:bubbleSize>
            <c:numRef>
              <c:f>学科!$AF$20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学科!$AE$21</c:f>
              <c:numCache>
                <c:formatCode>General</c:formatCode>
                <c:ptCount val="1"/>
                <c:pt idx="0">
                  <c:v>432</c:v>
                </c:pt>
              </c:numCache>
            </c:numRef>
          </c:xVal>
          <c:yVal>
            <c:numRef>
              <c:f>学科!$AD$21</c:f>
              <c:numCache>
                <c:formatCode>General</c:formatCode>
                <c:ptCount val="1"/>
                <c:pt idx="0">
                  <c:v>51</c:v>
                </c:pt>
              </c:numCache>
            </c:numRef>
          </c:yVal>
          <c:bubbleSize>
            <c:numRef>
              <c:f>学科!$AF$21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学科!$AE$22</c:f>
              <c:numCache>
                <c:formatCode>General</c:formatCode>
                <c:ptCount val="1"/>
                <c:pt idx="0">
                  <c:v>432</c:v>
                </c:pt>
              </c:numCache>
            </c:numRef>
          </c:xVal>
          <c:yVal>
            <c:numRef>
              <c:f>学科!$AD$22</c:f>
              <c:numCache>
                <c:formatCode>General</c:formatCode>
                <c:ptCount val="1"/>
                <c:pt idx="0">
                  <c:v>54</c:v>
                </c:pt>
              </c:numCache>
            </c:numRef>
          </c:yVal>
          <c:bubbleSize>
            <c:numRef>
              <c:f>学科!$AF$22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学科!$AE$23</c:f>
              <c:numCache>
                <c:formatCode>General</c:formatCode>
                <c:ptCount val="1"/>
                <c:pt idx="0">
                  <c:v>392</c:v>
                </c:pt>
              </c:numCache>
            </c:numRef>
          </c:xVal>
          <c:yVal>
            <c:numRef>
              <c:f>学科!$AD$23</c:f>
              <c:numCache>
                <c:formatCode>General</c:formatCode>
                <c:ptCount val="1"/>
                <c:pt idx="0">
                  <c:v>49</c:v>
                </c:pt>
              </c:numCache>
            </c:numRef>
          </c:yVal>
          <c:bubbleSize>
            <c:numRef>
              <c:f>学科!$AF$23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学科!$AE$24</c:f>
              <c:numCache>
                <c:formatCode>General</c:formatCode>
                <c:ptCount val="1"/>
                <c:pt idx="0">
                  <c:v>386</c:v>
                </c:pt>
              </c:numCache>
            </c:numRef>
          </c:xVal>
          <c:yVal>
            <c:numRef>
              <c:f>学科!$AD$24</c:f>
              <c:numCache>
                <c:formatCode>General</c:formatCode>
                <c:ptCount val="1"/>
                <c:pt idx="0">
                  <c:v>44</c:v>
                </c:pt>
              </c:numCache>
            </c:numRef>
          </c:yVal>
          <c:bubbleSize>
            <c:numRef>
              <c:f>学科!$AF$24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4"/>
          <c:order val="24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学科!$AE$25</c:f>
              <c:numCache>
                <c:formatCode>General</c:formatCode>
                <c:ptCount val="1"/>
                <c:pt idx="0">
                  <c:v>336</c:v>
                </c:pt>
              </c:numCache>
            </c:numRef>
          </c:xVal>
          <c:yVal>
            <c:numRef>
              <c:f>学科!$AD$25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bubbleSize>
            <c:numRef>
              <c:f>学科!$AF$25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学科!$AE$26</c:f>
              <c:numCache>
                <c:formatCode>General</c:formatCode>
                <c:ptCount val="1"/>
                <c:pt idx="0">
                  <c:v>324</c:v>
                </c:pt>
              </c:numCache>
            </c:numRef>
          </c:xVal>
          <c:yVal>
            <c:numRef>
              <c:f>学科!$AD$26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bubbleSize>
            <c:numRef>
              <c:f>学科!$AF$26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学科!$AE$27</c:f>
              <c:numCache>
                <c:formatCode>General</c:formatCode>
                <c:ptCount val="1"/>
                <c:pt idx="0">
                  <c:v>300</c:v>
                </c:pt>
              </c:numCache>
            </c:numRef>
          </c:xVal>
          <c:yVal>
            <c:numRef>
              <c:f>学科!$AD$27</c:f>
              <c:numCache>
                <c:formatCode>General</c:formatCode>
                <c:ptCount val="1"/>
                <c:pt idx="0">
                  <c:v>37</c:v>
                </c:pt>
              </c:numCache>
            </c:numRef>
          </c:yVal>
          <c:bubbleSize>
            <c:numRef>
              <c:f>学科!$AF$27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学科!$AE$28</c:f>
              <c:numCache>
                <c:formatCode>General</c:formatCode>
                <c:ptCount val="1"/>
                <c:pt idx="0">
                  <c:v>234</c:v>
                </c:pt>
              </c:numCache>
            </c:numRef>
          </c:xVal>
          <c:yVal>
            <c:numRef>
              <c:f>学科!$AD$28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bubbleSize>
            <c:numRef>
              <c:f>学科!$AF$28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28"/>
          <c:order val="28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学科!$AE$29</c:f>
              <c:numCache>
                <c:formatCode>General</c:formatCode>
                <c:ptCount val="1"/>
                <c:pt idx="0">
                  <c:v>208</c:v>
                </c:pt>
              </c:numCache>
            </c:numRef>
          </c:xVal>
          <c:yVal>
            <c:numRef>
              <c:f>学科!$AD$29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bubbleSize>
            <c:numRef>
              <c:f>学科!$AF$29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9"/>
          <c:order val="29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学科!$AE$30</c:f>
              <c:numCache>
                <c:formatCode>General</c:formatCode>
                <c:ptCount val="1"/>
                <c:pt idx="0">
                  <c:v>168</c:v>
                </c:pt>
              </c:numCache>
            </c:numRef>
          </c:xVal>
          <c:yVal>
            <c:numRef>
              <c:f>学科!$AD$30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学科!$AF$30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学科!$AE$31</c:f>
              <c:numCache>
                <c:formatCode>General</c:formatCode>
                <c:ptCount val="1"/>
                <c:pt idx="0">
                  <c:v>166</c:v>
                </c:pt>
              </c:numCache>
            </c:numRef>
          </c:xVal>
          <c:yVal>
            <c:numRef>
              <c:f>学科!$AD$31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学科!$AF$31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1"/>
          <c:order val="31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学科!$AE$32</c:f>
              <c:numCache>
                <c:formatCode>General</c:formatCode>
                <c:ptCount val="1"/>
                <c:pt idx="0">
                  <c:v>152</c:v>
                </c:pt>
              </c:numCache>
            </c:numRef>
          </c:xVal>
          <c:yVal>
            <c:numRef>
              <c:f>学科!$AD$32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bubbleSize>
            <c:numRef>
              <c:f>学科!$AF$32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学科!$AE$33</c:f>
              <c:numCache>
                <c:formatCode>General</c:formatCode>
                <c:ptCount val="1"/>
                <c:pt idx="0">
                  <c:v>142</c:v>
                </c:pt>
              </c:numCache>
            </c:numRef>
          </c:xVal>
          <c:yVal>
            <c:numRef>
              <c:f>学科!$AD$33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学科!$AF$33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3"/>
          <c:order val="33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学科!$AE$34</c:f>
              <c:numCache>
                <c:formatCode>General</c:formatCode>
                <c:ptCount val="1"/>
                <c:pt idx="0">
                  <c:v>140</c:v>
                </c:pt>
              </c:numCache>
            </c:numRef>
          </c:xVal>
          <c:yVal>
            <c:numRef>
              <c:f>学科!$AD$34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学科!$AF$34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学科!$AE$35</c:f>
              <c:numCache>
                <c:formatCode>General</c:formatCode>
                <c:ptCount val="1"/>
                <c:pt idx="0">
                  <c:v>140</c:v>
                </c:pt>
              </c:numCache>
            </c:numRef>
          </c:xVal>
          <c:yVal>
            <c:numRef>
              <c:f>学科!$AD$35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学科!$AF$35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5"/>
          <c:order val="35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学科!$AE$36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学科!$AD$36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学科!$AF$36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1702144"/>
        <c:axId val="151720320"/>
      </c:bubbleChart>
      <c:valAx>
        <c:axId val="151702144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1720320"/>
        <c:crosses val="autoZero"/>
        <c:crossBetween val="midCat"/>
      </c:valAx>
      <c:valAx>
        <c:axId val="15172032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702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民族学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学科!$AI$39</c:f>
              <c:numCache>
                <c:formatCode>General</c:formatCode>
                <c:ptCount val="1"/>
                <c:pt idx="0">
                  <c:v>18808</c:v>
                </c:pt>
              </c:numCache>
            </c:numRef>
          </c:xVal>
          <c:yVal>
            <c:numRef>
              <c:f>学科!$AH$39</c:f>
              <c:numCache>
                <c:formatCode>General</c:formatCode>
                <c:ptCount val="1"/>
                <c:pt idx="0">
                  <c:v>2222</c:v>
                </c:pt>
              </c:numCache>
            </c:numRef>
          </c:yVal>
          <c:bubbleSize>
            <c:numRef>
              <c:f>学科!$AJ$39</c:f>
              <c:numCache>
                <c:formatCode>General</c:formatCode>
                <c:ptCount val="1"/>
                <c:pt idx="0">
                  <c:v>63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学科!$AI$2</c:f>
              <c:numCache>
                <c:formatCode>General</c:formatCode>
                <c:ptCount val="1"/>
                <c:pt idx="0">
                  <c:v>2036</c:v>
                </c:pt>
              </c:numCache>
            </c:numRef>
          </c:xVal>
          <c:yVal>
            <c:numRef>
              <c:f>学科!$AH$2</c:f>
              <c:numCache>
                <c:formatCode>General</c:formatCode>
                <c:ptCount val="1"/>
                <c:pt idx="0">
                  <c:v>241</c:v>
                </c:pt>
              </c:numCache>
            </c:numRef>
          </c:yVal>
          <c:bubbleSize>
            <c:numRef>
              <c:f>学科!$AJ$2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学科!$AI$3</c:f>
              <c:numCache>
                <c:formatCode>General</c:formatCode>
                <c:ptCount val="1"/>
                <c:pt idx="0">
                  <c:v>1584</c:v>
                </c:pt>
              </c:numCache>
            </c:numRef>
          </c:xVal>
          <c:yVal>
            <c:numRef>
              <c:f>学科!$AH$3</c:f>
              <c:numCache>
                <c:formatCode>General</c:formatCode>
                <c:ptCount val="1"/>
                <c:pt idx="0">
                  <c:v>193</c:v>
                </c:pt>
              </c:numCache>
            </c:numRef>
          </c:yVal>
          <c:bubbleSize>
            <c:numRef>
              <c:f>学科!$AJ$3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学科!$AI$4</c:f>
              <c:numCache>
                <c:formatCode>General</c:formatCode>
                <c:ptCount val="1"/>
                <c:pt idx="0">
                  <c:v>1398</c:v>
                </c:pt>
              </c:numCache>
            </c:numRef>
          </c:xVal>
          <c:yVal>
            <c:numRef>
              <c:f>学科!$AH$4</c:f>
              <c:numCache>
                <c:formatCode>General</c:formatCode>
                <c:ptCount val="1"/>
                <c:pt idx="0">
                  <c:v>157</c:v>
                </c:pt>
              </c:numCache>
            </c:numRef>
          </c:yVal>
          <c:bubbleSize>
            <c:numRef>
              <c:f>学科!$AJ$4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学科!$AI$5</c:f>
              <c:numCache>
                <c:formatCode>General</c:formatCode>
                <c:ptCount val="1"/>
                <c:pt idx="0">
                  <c:v>1214</c:v>
                </c:pt>
              </c:numCache>
            </c:numRef>
          </c:xVal>
          <c:yVal>
            <c:numRef>
              <c:f>学科!$AH$5</c:f>
              <c:numCache>
                <c:formatCode>General</c:formatCode>
                <c:ptCount val="1"/>
                <c:pt idx="0">
                  <c:v>147</c:v>
                </c:pt>
              </c:numCache>
            </c:numRef>
          </c:yVal>
          <c:bubbleSize>
            <c:numRef>
              <c:f>学科!$AJ$5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学科!$AI$6</c:f>
              <c:numCache>
                <c:formatCode>General</c:formatCode>
                <c:ptCount val="1"/>
                <c:pt idx="0">
                  <c:v>1200</c:v>
                </c:pt>
              </c:numCache>
            </c:numRef>
          </c:xVal>
          <c:yVal>
            <c:numRef>
              <c:f>学科!$AH$6</c:f>
              <c:numCache>
                <c:formatCode>General</c:formatCode>
                <c:ptCount val="1"/>
                <c:pt idx="0">
                  <c:v>142</c:v>
                </c:pt>
              </c:numCache>
            </c:numRef>
          </c:yVal>
          <c:bubbleSize>
            <c:numRef>
              <c:f>学科!$AJ$6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学科!$AI$7</c:f>
              <c:numCache>
                <c:formatCode>General</c:formatCode>
                <c:ptCount val="1"/>
                <c:pt idx="0">
                  <c:v>1186</c:v>
                </c:pt>
              </c:numCache>
            </c:numRef>
          </c:xVal>
          <c:yVal>
            <c:numRef>
              <c:f>学科!$AH$7</c:f>
              <c:numCache>
                <c:formatCode>General</c:formatCode>
                <c:ptCount val="1"/>
                <c:pt idx="0">
                  <c:v>143</c:v>
                </c:pt>
              </c:numCache>
            </c:numRef>
          </c:yVal>
          <c:bubbleSize>
            <c:numRef>
              <c:f>学科!$AJ$7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学科!$AI$8</c:f>
              <c:numCache>
                <c:formatCode>General</c:formatCode>
                <c:ptCount val="1"/>
                <c:pt idx="0">
                  <c:v>1186</c:v>
                </c:pt>
              </c:numCache>
            </c:numRef>
          </c:xVal>
          <c:yVal>
            <c:numRef>
              <c:f>学科!$AH$8</c:f>
              <c:numCache>
                <c:formatCode>General</c:formatCode>
                <c:ptCount val="1"/>
                <c:pt idx="0">
                  <c:v>145</c:v>
                </c:pt>
              </c:numCache>
            </c:numRef>
          </c:yVal>
          <c:bubbleSize>
            <c:numRef>
              <c:f>学科!$AJ$8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学科!$AI$9</c:f>
              <c:numCache>
                <c:formatCode>General</c:formatCode>
                <c:ptCount val="1"/>
                <c:pt idx="0">
                  <c:v>1174</c:v>
                </c:pt>
              </c:numCache>
            </c:numRef>
          </c:xVal>
          <c:yVal>
            <c:numRef>
              <c:f>学科!$AH$9</c:f>
              <c:numCache>
                <c:formatCode>General</c:formatCode>
                <c:ptCount val="1"/>
                <c:pt idx="0">
                  <c:v>141</c:v>
                </c:pt>
              </c:numCache>
            </c:numRef>
          </c:yVal>
          <c:bubbleSize>
            <c:numRef>
              <c:f>学科!$AJ$9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学科!$AI$10</c:f>
              <c:numCache>
                <c:formatCode>General</c:formatCode>
                <c:ptCount val="1"/>
                <c:pt idx="0">
                  <c:v>960</c:v>
                </c:pt>
              </c:numCache>
            </c:numRef>
          </c:xVal>
          <c:yVal>
            <c:numRef>
              <c:f>学科!$AH$10</c:f>
              <c:numCache>
                <c:formatCode>General</c:formatCode>
                <c:ptCount val="1"/>
                <c:pt idx="0">
                  <c:v>113</c:v>
                </c:pt>
              </c:numCache>
            </c:numRef>
          </c:yVal>
          <c:bubbleSize>
            <c:numRef>
              <c:f>学科!$AJ$10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学科!$AI$11</c:f>
              <c:numCache>
                <c:formatCode>General</c:formatCode>
                <c:ptCount val="1"/>
                <c:pt idx="0">
                  <c:v>858</c:v>
                </c:pt>
              </c:numCache>
            </c:numRef>
          </c:xVal>
          <c:yVal>
            <c:numRef>
              <c:f>学科!$AH$11</c:f>
              <c:numCache>
                <c:formatCode>General</c:formatCode>
                <c:ptCount val="1"/>
                <c:pt idx="0">
                  <c:v>90</c:v>
                </c:pt>
              </c:numCache>
            </c:numRef>
          </c:yVal>
          <c:bubbleSize>
            <c:numRef>
              <c:f>学科!$AJ$11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学科!$AI$12</c:f>
              <c:numCache>
                <c:formatCode>General</c:formatCode>
                <c:ptCount val="1"/>
                <c:pt idx="0">
                  <c:v>830</c:v>
                </c:pt>
              </c:numCache>
            </c:numRef>
          </c:xVal>
          <c:yVal>
            <c:numRef>
              <c:f>学科!$AH$12</c:f>
              <c:numCache>
                <c:formatCode>General</c:formatCode>
                <c:ptCount val="1"/>
                <c:pt idx="0">
                  <c:v>98</c:v>
                </c:pt>
              </c:numCache>
            </c:numRef>
          </c:yVal>
          <c:bubbleSize>
            <c:numRef>
              <c:f>学科!$AJ$12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学科!$AI$13</c:f>
              <c:numCache>
                <c:formatCode>General</c:formatCode>
                <c:ptCount val="1"/>
                <c:pt idx="0">
                  <c:v>600</c:v>
                </c:pt>
              </c:numCache>
            </c:numRef>
          </c:xVal>
          <c:yVal>
            <c:numRef>
              <c:f>学科!$AH$13</c:f>
              <c:numCache>
                <c:formatCode>General</c:formatCode>
                <c:ptCount val="1"/>
                <c:pt idx="0">
                  <c:v>73</c:v>
                </c:pt>
              </c:numCache>
            </c:numRef>
          </c:yVal>
          <c:bubbleSize>
            <c:numRef>
              <c:f>学科!$AJ$13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学科!$AI$14</c:f>
              <c:numCache>
                <c:formatCode>General</c:formatCode>
                <c:ptCount val="1"/>
                <c:pt idx="0">
                  <c:v>568</c:v>
                </c:pt>
              </c:numCache>
            </c:numRef>
          </c:xVal>
          <c:yVal>
            <c:numRef>
              <c:f>学科!$AH$14</c:f>
              <c:numCache>
                <c:formatCode>General</c:formatCode>
                <c:ptCount val="1"/>
                <c:pt idx="0">
                  <c:v>68</c:v>
                </c:pt>
              </c:numCache>
            </c:numRef>
          </c:yVal>
          <c:bubbleSize>
            <c:numRef>
              <c:f>学科!$AJ$14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学科!$AI$15</c:f>
              <c:numCache>
                <c:formatCode>General</c:formatCode>
                <c:ptCount val="1"/>
                <c:pt idx="0">
                  <c:v>484</c:v>
                </c:pt>
              </c:numCache>
            </c:numRef>
          </c:xVal>
          <c:yVal>
            <c:numRef>
              <c:f>学科!$AH$15</c:f>
              <c:numCache>
                <c:formatCode>General</c:formatCode>
                <c:ptCount val="1"/>
                <c:pt idx="0">
                  <c:v>60</c:v>
                </c:pt>
              </c:numCache>
            </c:numRef>
          </c:yVal>
          <c:bubbleSize>
            <c:numRef>
              <c:f>学科!$AJ$15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学科!$AI$16</c:f>
              <c:numCache>
                <c:formatCode>General</c:formatCode>
                <c:ptCount val="1"/>
                <c:pt idx="0">
                  <c:v>402</c:v>
                </c:pt>
              </c:numCache>
            </c:numRef>
          </c:xVal>
          <c:yVal>
            <c:numRef>
              <c:f>学科!$AH$16</c:f>
              <c:numCache>
                <c:formatCode>General</c:formatCode>
                <c:ptCount val="1"/>
                <c:pt idx="0">
                  <c:v>48</c:v>
                </c:pt>
              </c:numCache>
            </c:numRef>
          </c:yVal>
          <c:bubbleSize>
            <c:numRef>
              <c:f>学科!$AJ$16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学科!$AI$17</c:f>
              <c:numCache>
                <c:formatCode>General</c:formatCode>
                <c:ptCount val="1"/>
                <c:pt idx="0">
                  <c:v>378</c:v>
                </c:pt>
              </c:numCache>
            </c:numRef>
          </c:xVal>
          <c:yVal>
            <c:numRef>
              <c:f>学科!$AH$17</c:f>
              <c:numCache>
                <c:formatCode>General</c:formatCode>
                <c:ptCount val="1"/>
                <c:pt idx="0">
                  <c:v>37</c:v>
                </c:pt>
              </c:numCache>
            </c:numRef>
          </c:yVal>
          <c:bubbleSize>
            <c:numRef>
              <c:f>学科!$AJ$17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学科!$AI$18</c:f>
              <c:numCache>
                <c:formatCode>General</c:formatCode>
                <c:ptCount val="1"/>
                <c:pt idx="0">
                  <c:v>278</c:v>
                </c:pt>
              </c:numCache>
            </c:numRef>
          </c:xVal>
          <c:yVal>
            <c:numRef>
              <c:f>学科!$AH$18</c:f>
              <c:numCache>
                <c:formatCode>General</c:formatCode>
                <c:ptCount val="1"/>
                <c:pt idx="0">
                  <c:v>33</c:v>
                </c:pt>
              </c:numCache>
            </c:numRef>
          </c:yVal>
          <c:bubbleSize>
            <c:numRef>
              <c:f>学科!$AJ$18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学科!$AI$19</c:f>
              <c:numCache>
                <c:formatCode>General</c:formatCode>
                <c:ptCount val="1"/>
                <c:pt idx="0">
                  <c:v>258</c:v>
                </c:pt>
              </c:numCache>
            </c:numRef>
          </c:xVal>
          <c:yVal>
            <c:numRef>
              <c:f>学科!$AH$19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  <c:bubbleSize>
            <c:numRef>
              <c:f>学科!$AJ$19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学科!$AI$20</c:f>
              <c:numCache>
                <c:formatCode>General</c:formatCode>
                <c:ptCount val="1"/>
                <c:pt idx="0">
                  <c:v>232</c:v>
                </c:pt>
              </c:numCache>
            </c:numRef>
          </c:xVal>
          <c:yVal>
            <c:numRef>
              <c:f>学科!$AH$20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bubbleSize>
            <c:numRef>
              <c:f>学科!$AJ$20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学科!$AI$21</c:f>
              <c:numCache>
                <c:formatCode>General</c:formatCode>
                <c:ptCount val="1"/>
                <c:pt idx="0">
                  <c:v>222</c:v>
                </c:pt>
              </c:numCache>
            </c:numRef>
          </c:xVal>
          <c:yVal>
            <c:numRef>
              <c:f>学科!$AH$21</c:f>
              <c:numCache>
                <c:formatCode>General</c:formatCode>
                <c:ptCount val="1"/>
                <c:pt idx="0">
                  <c:v>26</c:v>
                </c:pt>
              </c:numCache>
            </c:numRef>
          </c:yVal>
          <c:bubbleSize>
            <c:numRef>
              <c:f>学科!$AJ$21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学科!$AI$22</c:f>
              <c:numCache>
                <c:formatCode>General</c:formatCode>
                <c:ptCount val="1"/>
                <c:pt idx="0">
                  <c:v>218</c:v>
                </c:pt>
              </c:numCache>
            </c:numRef>
          </c:xVal>
          <c:yVal>
            <c:numRef>
              <c:f>学科!$AH$22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bubbleSize>
            <c:numRef>
              <c:f>学科!$AJ$22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学科!$AI$23</c:f>
              <c:numCache>
                <c:formatCode>General</c:formatCode>
                <c:ptCount val="1"/>
                <c:pt idx="0">
                  <c:v>192</c:v>
                </c:pt>
              </c:numCache>
            </c:numRef>
          </c:xVal>
          <c:yVal>
            <c:numRef>
              <c:f>学科!$AH$23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学科!$AJ$23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学科!$AI$24</c:f>
              <c:numCache>
                <c:formatCode>General</c:formatCode>
                <c:ptCount val="1"/>
                <c:pt idx="0">
                  <c:v>176</c:v>
                </c:pt>
              </c:numCache>
            </c:numRef>
          </c:xVal>
          <c:yVal>
            <c:numRef>
              <c:f>学科!$AH$24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bubbleSize>
            <c:numRef>
              <c:f>学科!$AJ$24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学科!$AI$25</c:f>
              <c:numCache>
                <c:formatCode>General</c:formatCode>
                <c:ptCount val="1"/>
                <c:pt idx="0">
                  <c:v>168</c:v>
                </c:pt>
              </c:numCache>
            </c:numRef>
          </c:xVal>
          <c:yVal>
            <c:numRef>
              <c:f>学科!$AH$25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学科!$AJ$25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学科!$AI$26</c:f>
              <c:numCache>
                <c:formatCode>General</c:formatCode>
                <c:ptCount val="1"/>
                <c:pt idx="0">
                  <c:v>142</c:v>
                </c:pt>
              </c:numCache>
            </c:numRef>
          </c:xVal>
          <c:yVal>
            <c:numRef>
              <c:f>学科!$AH$26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学科!$AJ$26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6"/>
          <c:order val="26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学科!$AI$27</c:f>
              <c:numCache>
                <c:formatCode>General</c:formatCode>
                <c:ptCount val="1"/>
                <c:pt idx="0">
                  <c:v>136</c:v>
                </c:pt>
              </c:numCache>
            </c:numRef>
          </c:xVal>
          <c:yVal>
            <c:numRef>
              <c:f>学科!$AH$27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学科!$AJ$27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学科!$AI$28</c:f>
              <c:numCache>
                <c:formatCode>General</c:formatCode>
                <c:ptCount val="1"/>
                <c:pt idx="0">
                  <c:v>134</c:v>
                </c:pt>
              </c:numCache>
            </c:numRef>
          </c:xVal>
          <c:yVal>
            <c:numRef>
              <c:f>学科!$AH$28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学科!$AJ$28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8"/>
          <c:order val="28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学科!$AI$29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学科!$AH$29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学科!$AJ$29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学科!$AI$30</c:f>
              <c:numCache>
                <c:formatCode>General</c:formatCode>
                <c:ptCount val="1"/>
                <c:pt idx="0">
                  <c:v>124</c:v>
                </c:pt>
              </c:numCache>
            </c:numRef>
          </c:xVal>
          <c:yVal>
            <c:numRef>
              <c:f>学科!$AH$30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学科!$AJ$30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学科!$AI$31</c:f>
              <c:numCache>
                <c:formatCode>General</c:formatCode>
                <c:ptCount val="1"/>
                <c:pt idx="0">
                  <c:v>92</c:v>
                </c:pt>
              </c:numCache>
            </c:numRef>
          </c:xVal>
          <c:yVal>
            <c:numRef>
              <c:f>学科!$AH$31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学科!$AJ$31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学科!$AI$32</c:f>
              <c:numCache>
                <c:formatCode>General</c:formatCode>
                <c:ptCount val="1"/>
                <c:pt idx="0">
                  <c:v>66</c:v>
                </c:pt>
              </c:numCache>
            </c:numRef>
          </c:xVal>
          <c:yVal>
            <c:numRef>
              <c:f>学科!$AH$32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学科!$AJ$32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2"/>
          <c:order val="32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学科!$AI$33</c:f>
              <c:numCache>
                <c:formatCode>General</c:formatCode>
                <c:ptCount val="1"/>
                <c:pt idx="0">
                  <c:v>56</c:v>
                </c:pt>
              </c:numCache>
            </c:numRef>
          </c:xVal>
          <c:yVal>
            <c:numRef>
              <c:f>学科!$AH$33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学科!$AJ$33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学科!$AI$34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学科!$AH$34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学科!$AJ$34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学科!$AI$35</c:f>
              <c:numCache>
                <c:formatCode>General</c:formatCode>
                <c:ptCount val="1"/>
                <c:pt idx="0">
                  <c:v>32</c:v>
                </c:pt>
              </c:numCache>
            </c:numRef>
          </c:xVal>
          <c:yVal>
            <c:numRef>
              <c:f>学科!$AH$35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学科!$AJ$35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5"/>
          <c:order val="35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学科!$AI$36</c:f>
              <c:numCache>
                <c:formatCode>General</c:formatCode>
                <c:ptCount val="1"/>
                <c:pt idx="0">
                  <c:v>32</c:v>
                </c:pt>
              </c:numCache>
            </c:numRef>
          </c:xVal>
          <c:yVal>
            <c:numRef>
              <c:f>学科!$AH$36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学科!$AJ$36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1972480"/>
        <c:axId val="151982464"/>
      </c:bubbleChart>
      <c:valAx>
        <c:axId val="151972480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1982464"/>
        <c:crosses val="autoZero"/>
        <c:crossBetween val="midCat"/>
      </c:valAx>
      <c:valAx>
        <c:axId val="15198246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972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项目类型!$B$1</c:f>
              <c:strCache>
                <c:ptCount val="1"/>
                <c:pt idx="0">
                  <c:v>数量</c:v>
                </c:pt>
              </c:strCache>
            </c:strRef>
          </c:tx>
          <c:invertIfNegative val="0"/>
          <c:cat>
            <c:strRef>
              <c:f>项目类型!$C$2:$C$31</c:f>
              <c:strCache>
                <c:ptCount val="30"/>
                <c:pt idx="0">
                  <c:v>北京</c:v>
                </c:pt>
                <c:pt idx="1">
                  <c:v>江苏</c:v>
                </c:pt>
                <c:pt idx="2">
                  <c:v>社会科学院</c:v>
                </c:pt>
                <c:pt idx="3">
                  <c:v>上海</c:v>
                </c:pt>
                <c:pt idx="4">
                  <c:v>山东</c:v>
                </c:pt>
                <c:pt idx="5">
                  <c:v>吉林</c:v>
                </c:pt>
                <c:pt idx="6">
                  <c:v>浙江</c:v>
                </c:pt>
                <c:pt idx="7">
                  <c:v>湖北</c:v>
                </c:pt>
                <c:pt idx="8">
                  <c:v>天津</c:v>
                </c:pt>
                <c:pt idx="9">
                  <c:v>四川</c:v>
                </c:pt>
                <c:pt idx="10">
                  <c:v>广东</c:v>
                </c:pt>
                <c:pt idx="11">
                  <c:v>湖南</c:v>
                </c:pt>
                <c:pt idx="12">
                  <c:v>福建</c:v>
                </c:pt>
                <c:pt idx="13">
                  <c:v>重庆</c:v>
                </c:pt>
                <c:pt idx="14">
                  <c:v>机关</c:v>
                </c:pt>
                <c:pt idx="15">
                  <c:v>辽宁</c:v>
                </c:pt>
                <c:pt idx="16">
                  <c:v>陕西</c:v>
                </c:pt>
                <c:pt idx="17">
                  <c:v>军队</c:v>
                </c:pt>
                <c:pt idx="18">
                  <c:v>云南</c:v>
                </c:pt>
                <c:pt idx="19">
                  <c:v>安徽</c:v>
                </c:pt>
                <c:pt idx="20">
                  <c:v>河南</c:v>
                </c:pt>
                <c:pt idx="21">
                  <c:v>河北</c:v>
                </c:pt>
                <c:pt idx="22">
                  <c:v>江西</c:v>
                </c:pt>
                <c:pt idx="23">
                  <c:v>宁夏</c:v>
                </c:pt>
                <c:pt idx="24">
                  <c:v>甘肃</c:v>
                </c:pt>
                <c:pt idx="25">
                  <c:v>黑龙江</c:v>
                </c:pt>
                <c:pt idx="26">
                  <c:v>山西</c:v>
                </c:pt>
                <c:pt idx="27">
                  <c:v>广西</c:v>
                </c:pt>
                <c:pt idx="28">
                  <c:v>内蒙古</c:v>
                </c:pt>
                <c:pt idx="29">
                  <c:v>西藏</c:v>
                </c:pt>
              </c:strCache>
            </c:strRef>
          </c:cat>
          <c:val>
            <c:numRef>
              <c:f>项目类型!$B$2:$B$31</c:f>
              <c:numCache>
                <c:formatCode>General</c:formatCode>
                <c:ptCount val="30"/>
                <c:pt idx="0">
                  <c:v>96</c:v>
                </c:pt>
                <c:pt idx="1">
                  <c:v>36</c:v>
                </c:pt>
                <c:pt idx="2">
                  <c:v>35</c:v>
                </c:pt>
                <c:pt idx="3">
                  <c:v>24</c:v>
                </c:pt>
                <c:pt idx="4">
                  <c:v>23</c:v>
                </c:pt>
                <c:pt idx="5">
                  <c:v>22</c:v>
                </c:pt>
                <c:pt idx="6">
                  <c:v>20</c:v>
                </c:pt>
                <c:pt idx="7">
                  <c:v>19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584896"/>
        <c:axId val="147586432"/>
      </c:barChart>
      <c:catAx>
        <c:axId val="147584896"/>
        <c:scaling>
          <c:orientation val="minMax"/>
        </c:scaling>
        <c:delete val="0"/>
        <c:axPos val="l"/>
        <c:majorTickMark val="out"/>
        <c:minorTickMark val="none"/>
        <c:tickLblPos val="nextTo"/>
        <c:crossAx val="147586432"/>
        <c:crosses val="autoZero"/>
        <c:auto val="1"/>
        <c:lblAlgn val="ctr"/>
        <c:lblOffset val="100"/>
        <c:noMultiLvlLbl val="0"/>
      </c:catAx>
      <c:valAx>
        <c:axId val="1475864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7584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人口学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学科!$AM$39</c:f>
              <c:numCache>
                <c:formatCode>General</c:formatCode>
                <c:ptCount val="1"/>
                <c:pt idx="0">
                  <c:v>4488</c:v>
                </c:pt>
              </c:numCache>
            </c:numRef>
          </c:xVal>
          <c:yVal>
            <c:numRef>
              <c:f>学科!$AL$39</c:f>
              <c:numCache>
                <c:formatCode>General</c:formatCode>
                <c:ptCount val="1"/>
                <c:pt idx="0">
                  <c:v>536</c:v>
                </c:pt>
              </c:numCache>
            </c:numRef>
          </c:yVal>
          <c:bubbleSize>
            <c:numRef>
              <c:f>学科!$AN$39</c:f>
              <c:numCache>
                <c:formatCode>General</c:formatCode>
                <c:ptCount val="1"/>
                <c:pt idx="0">
                  <c:v>12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学科!$AM$2</c:f>
              <c:numCache>
                <c:formatCode>General</c:formatCode>
                <c:ptCount val="1"/>
                <c:pt idx="0">
                  <c:v>726</c:v>
                </c:pt>
              </c:numCache>
            </c:numRef>
          </c:xVal>
          <c:yVal>
            <c:numRef>
              <c:f>学科!$AL$2</c:f>
              <c:numCache>
                <c:formatCode>General</c:formatCode>
                <c:ptCount val="1"/>
                <c:pt idx="0">
                  <c:v>83</c:v>
                </c:pt>
              </c:numCache>
            </c:numRef>
          </c:yVal>
          <c:bubbleSize>
            <c:numRef>
              <c:f>学科!$AN$2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学科!$AM$3</c:f>
              <c:numCache>
                <c:formatCode>General</c:formatCode>
                <c:ptCount val="1"/>
                <c:pt idx="0">
                  <c:v>418</c:v>
                </c:pt>
              </c:numCache>
            </c:numRef>
          </c:xVal>
          <c:yVal>
            <c:numRef>
              <c:f>学科!$AL$3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bubbleSize>
            <c:numRef>
              <c:f>学科!$AN$3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3"/>
          <c:order val="3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学科!$AM$4</c:f>
              <c:numCache>
                <c:formatCode>General</c:formatCode>
                <c:ptCount val="1"/>
                <c:pt idx="0">
                  <c:v>348</c:v>
                </c:pt>
              </c:numCache>
            </c:numRef>
          </c:xVal>
          <c:yVal>
            <c:numRef>
              <c:f>学科!$AL$4</c:f>
              <c:numCache>
                <c:formatCode>General</c:formatCode>
                <c:ptCount val="1"/>
                <c:pt idx="0">
                  <c:v>43</c:v>
                </c:pt>
              </c:numCache>
            </c:numRef>
          </c:yVal>
          <c:bubbleSize>
            <c:numRef>
              <c:f>学科!$AN$4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4"/>
          <c:order val="4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学科!$AM$5</c:f>
              <c:numCache>
                <c:formatCode>General</c:formatCode>
                <c:ptCount val="1"/>
                <c:pt idx="0">
                  <c:v>316</c:v>
                </c:pt>
              </c:numCache>
            </c:numRef>
          </c:xVal>
          <c:yVal>
            <c:numRef>
              <c:f>学科!$AL$5</c:f>
              <c:numCache>
                <c:formatCode>General</c:formatCode>
                <c:ptCount val="1"/>
                <c:pt idx="0">
                  <c:v>36</c:v>
                </c:pt>
              </c:numCache>
            </c:numRef>
          </c:yVal>
          <c:bubbleSize>
            <c:numRef>
              <c:f>学科!$AN$5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5"/>
          <c:order val="5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学科!$AM$6</c:f>
              <c:numCache>
                <c:formatCode>General</c:formatCode>
                <c:ptCount val="1"/>
                <c:pt idx="0">
                  <c:v>240</c:v>
                </c:pt>
              </c:numCache>
            </c:numRef>
          </c:xVal>
          <c:yVal>
            <c:numRef>
              <c:f>学科!$AL$6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  <c:bubbleSize>
            <c:numRef>
              <c:f>学科!$AN$6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6"/>
          <c:order val="6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学科!$AM$7</c:f>
              <c:numCache>
                <c:formatCode>General</c:formatCode>
                <c:ptCount val="1"/>
                <c:pt idx="0">
                  <c:v>220</c:v>
                </c:pt>
              </c:numCache>
            </c:numRef>
          </c:xVal>
          <c:yVal>
            <c:numRef>
              <c:f>学科!$AL$7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bubbleSize>
            <c:numRef>
              <c:f>学科!$AN$7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7"/>
          <c:order val="7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学科!$AM$8</c:f>
              <c:numCache>
                <c:formatCode>General</c:formatCode>
                <c:ptCount val="1"/>
                <c:pt idx="0">
                  <c:v>208</c:v>
                </c:pt>
              </c:numCache>
            </c:numRef>
          </c:xVal>
          <c:yVal>
            <c:numRef>
              <c:f>学科!$AL$8</c:f>
              <c:numCache>
                <c:formatCode>General</c:formatCode>
                <c:ptCount val="1"/>
                <c:pt idx="0">
                  <c:v>26</c:v>
                </c:pt>
              </c:numCache>
            </c:numRef>
          </c:yVal>
          <c:bubbleSize>
            <c:numRef>
              <c:f>学科!$AN$8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8"/>
          <c:order val="8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学科!$AM$9</c:f>
              <c:numCache>
                <c:formatCode>General</c:formatCode>
                <c:ptCount val="1"/>
                <c:pt idx="0">
                  <c:v>168</c:v>
                </c:pt>
              </c:numCache>
            </c:numRef>
          </c:xVal>
          <c:yVal>
            <c:numRef>
              <c:f>学科!$AL$9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学科!$AN$9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9"/>
          <c:order val="9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学科!$AM$10</c:f>
              <c:numCache>
                <c:formatCode>General</c:formatCode>
                <c:ptCount val="1"/>
                <c:pt idx="0">
                  <c:v>146</c:v>
                </c:pt>
              </c:numCache>
            </c:numRef>
          </c:xVal>
          <c:yVal>
            <c:numRef>
              <c:f>学科!$AL$10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学科!$AN$10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0"/>
          <c:order val="10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学科!$AM$11</c:f>
              <c:numCache>
                <c:formatCode>General</c:formatCode>
                <c:ptCount val="1"/>
                <c:pt idx="0">
                  <c:v>146</c:v>
                </c:pt>
              </c:numCache>
            </c:numRef>
          </c:xVal>
          <c:yVal>
            <c:numRef>
              <c:f>学科!$AL$11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学科!$AN$11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1"/>
          <c:order val="11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学科!$AM$12</c:f>
              <c:numCache>
                <c:formatCode>General</c:formatCode>
                <c:ptCount val="1"/>
                <c:pt idx="0">
                  <c:v>144</c:v>
                </c:pt>
              </c:numCache>
            </c:numRef>
          </c:xVal>
          <c:yVal>
            <c:numRef>
              <c:f>学科!$AL$12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学科!$AN$12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2"/>
          <c:order val="12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学科!$AM$13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学科!$AL$13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学科!$AN$13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3"/>
          <c:order val="13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学科!$AM$14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学科!$AL$14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学科!$AN$14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4"/>
          <c:order val="14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学科!$AM$15</c:f>
              <c:numCache>
                <c:formatCode>General</c:formatCode>
                <c:ptCount val="1"/>
                <c:pt idx="0">
                  <c:v>104</c:v>
                </c:pt>
              </c:numCache>
            </c:numRef>
          </c:xVal>
          <c:yVal>
            <c:numRef>
              <c:f>学科!$AL$15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bubbleSize>
            <c:numRef>
              <c:f>学科!$AN$15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5"/>
          <c:order val="15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学科!$AM$16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学科!$AL$16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学科!$AN$16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6"/>
          <c:order val="16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学科!$AM$17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学科!$AL$17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学科!$AN$17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7"/>
          <c:order val="17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学科!$AM$18</c:f>
              <c:numCache>
                <c:formatCode>General</c:formatCode>
                <c:ptCount val="1"/>
                <c:pt idx="0">
                  <c:v>88</c:v>
                </c:pt>
              </c:numCache>
            </c:numRef>
          </c:xVal>
          <c:yVal>
            <c:numRef>
              <c:f>学科!$AL$18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学科!$AN$18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8"/>
          <c:order val="18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学科!$AM$19</c:f>
              <c:numCache>
                <c:formatCode>General</c:formatCode>
                <c:ptCount val="1"/>
                <c:pt idx="0">
                  <c:v>88</c:v>
                </c:pt>
              </c:numCache>
            </c:numRef>
          </c:xVal>
          <c:yVal>
            <c:numRef>
              <c:f>学科!$AL$19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学科!$AN$19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学科!$AM$20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学科!$AL$20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学科!$AN$20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学科!$AM$21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学科!$AL$21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学科!$AN$21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学科!$AM$22</c:f>
              <c:numCache>
                <c:formatCode>General</c:formatCode>
                <c:ptCount val="1"/>
                <c:pt idx="0">
                  <c:v>72</c:v>
                </c:pt>
              </c:numCache>
            </c:numRef>
          </c:xVal>
          <c:yVal>
            <c:numRef>
              <c:f>学科!$AL$22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学科!$AN$22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2"/>
          <c:order val="22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学科!$AM$23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学科!$AL$23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学科!$AN$23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学科!$AM$24</c:f>
              <c:numCache>
                <c:formatCode>General</c:formatCode>
                <c:ptCount val="1"/>
                <c:pt idx="0">
                  <c:v>56</c:v>
                </c:pt>
              </c:numCache>
            </c:numRef>
          </c:xVal>
          <c:yVal>
            <c:numRef>
              <c:f>学科!$AL$24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学科!$AN$24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学科!$AM$25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学科!$AL$25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学科!$AN$25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学科!$AM$26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学科!$AL$26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学科!$AN$26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学科!$AM$27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学科!$AL$27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学科!$AN$27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学科!$AM$28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学科!$AL$28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学科!$AN$28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学科!$AM$29</c:f>
              <c:numCache>
                <c:formatCode>General</c:formatCode>
                <c:ptCount val="1"/>
                <c:pt idx="0">
                  <c:v>36</c:v>
                </c:pt>
              </c:numCache>
            </c:numRef>
          </c:xVal>
          <c:yVal>
            <c:numRef>
              <c:f>学科!$AL$29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学科!$AN$29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学科!$AM$30</c:f>
              <c:numCache>
                <c:formatCode>General</c:formatCode>
                <c:ptCount val="1"/>
                <c:pt idx="0">
                  <c:v>32</c:v>
                </c:pt>
              </c:numCache>
            </c:numRef>
          </c:xVal>
          <c:yVal>
            <c:numRef>
              <c:f>学科!$AL$30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学科!$AN$30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学科!$AM$31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学科!$AL$31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学科!$AN$31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学科!$AM$32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学科!$AL$32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学科!$AN$32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学科!$AM$33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学科!$AL$33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学科!$AN$33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2271872"/>
        <c:axId val="152294144"/>
      </c:bubbleChart>
      <c:valAx>
        <c:axId val="152271872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2294144"/>
        <c:crosses val="autoZero"/>
        <c:crossBetween val="midCat"/>
      </c:valAx>
      <c:valAx>
        <c:axId val="1522941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271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社会学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学科!$AQ$39</c:f>
              <c:numCache>
                <c:formatCode>General</c:formatCode>
                <c:ptCount val="1"/>
                <c:pt idx="0">
                  <c:v>19308</c:v>
                </c:pt>
              </c:numCache>
            </c:numRef>
          </c:xVal>
          <c:yVal>
            <c:numRef>
              <c:f>学科!$AP$39</c:f>
              <c:numCache>
                <c:formatCode>General</c:formatCode>
                <c:ptCount val="1"/>
                <c:pt idx="0">
                  <c:v>2208</c:v>
                </c:pt>
              </c:numCache>
            </c:numRef>
          </c:yVal>
          <c:bubbleSize>
            <c:numRef>
              <c:f>学科!$AR$39</c:f>
              <c:numCache>
                <c:formatCode>General</c:formatCode>
                <c:ptCount val="1"/>
                <c:pt idx="0">
                  <c:v>114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学科!$AQ$2</c:f>
              <c:numCache>
                <c:formatCode>General</c:formatCode>
                <c:ptCount val="1"/>
                <c:pt idx="0">
                  <c:v>2626</c:v>
                </c:pt>
              </c:numCache>
            </c:numRef>
          </c:xVal>
          <c:yVal>
            <c:numRef>
              <c:f>学科!$AP$2</c:f>
              <c:numCache>
                <c:formatCode>General</c:formatCode>
                <c:ptCount val="1"/>
                <c:pt idx="0">
                  <c:v>283</c:v>
                </c:pt>
              </c:numCache>
            </c:numRef>
          </c:yVal>
          <c:bubbleSize>
            <c:numRef>
              <c:f>学科!$AR$2</c:f>
              <c:numCache>
                <c:formatCode>General</c:formatCode>
                <c:ptCount val="1"/>
                <c:pt idx="0">
                  <c:v>28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学科!$AQ$3</c:f>
              <c:numCache>
                <c:formatCode>General</c:formatCode>
                <c:ptCount val="1"/>
                <c:pt idx="0">
                  <c:v>1694</c:v>
                </c:pt>
              </c:numCache>
            </c:numRef>
          </c:xVal>
          <c:yVal>
            <c:numRef>
              <c:f>学科!$AP$3</c:f>
              <c:numCache>
                <c:formatCode>General</c:formatCode>
                <c:ptCount val="1"/>
                <c:pt idx="0">
                  <c:v>188</c:v>
                </c:pt>
              </c:numCache>
            </c:numRef>
          </c:yVal>
          <c:bubbleSize>
            <c:numRef>
              <c:f>学科!$AR$3</c:f>
              <c:numCache>
                <c:formatCode>General</c:formatCode>
                <c:ptCount val="1"/>
                <c:pt idx="0">
                  <c:v>15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学科!$AQ$4</c:f>
              <c:numCache>
                <c:formatCode>General</c:formatCode>
                <c:ptCount val="1"/>
                <c:pt idx="0">
                  <c:v>1316</c:v>
                </c:pt>
              </c:numCache>
            </c:numRef>
          </c:xVal>
          <c:yVal>
            <c:numRef>
              <c:f>学科!$AP$4</c:f>
              <c:numCache>
                <c:formatCode>General</c:formatCode>
                <c:ptCount val="1"/>
                <c:pt idx="0">
                  <c:v>148</c:v>
                </c:pt>
              </c:numCache>
            </c:numRef>
          </c:yVal>
          <c:bubbleSize>
            <c:numRef>
              <c:f>学科!$AR$4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学科!$AQ$5</c:f>
              <c:numCache>
                <c:formatCode>General</c:formatCode>
                <c:ptCount val="1"/>
                <c:pt idx="0">
                  <c:v>1280</c:v>
                </c:pt>
              </c:numCache>
            </c:numRef>
          </c:xVal>
          <c:yVal>
            <c:numRef>
              <c:f>学科!$AP$5</c:f>
              <c:numCache>
                <c:formatCode>General</c:formatCode>
                <c:ptCount val="1"/>
                <c:pt idx="0">
                  <c:v>139</c:v>
                </c:pt>
              </c:numCache>
            </c:numRef>
          </c:yVal>
          <c:bubbleSize>
            <c:numRef>
              <c:f>学科!$AR$5</c:f>
              <c:numCache>
                <c:formatCode>General</c:formatCode>
                <c:ptCount val="1"/>
                <c:pt idx="0">
                  <c:v>12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学科!$AQ$6</c:f>
              <c:numCache>
                <c:formatCode>General</c:formatCode>
                <c:ptCount val="1"/>
                <c:pt idx="0">
                  <c:v>1104</c:v>
                </c:pt>
              </c:numCache>
            </c:numRef>
          </c:xVal>
          <c:yVal>
            <c:numRef>
              <c:f>学科!$AP$6</c:f>
              <c:numCache>
                <c:formatCode>General</c:formatCode>
                <c:ptCount val="1"/>
                <c:pt idx="0">
                  <c:v>131</c:v>
                </c:pt>
              </c:numCache>
            </c:numRef>
          </c:yVal>
          <c:bubbleSize>
            <c:numRef>
              <c:f>学科!$AR$6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学科!$AQ$7</c:f>
              <c:numCache>
                <c:formatCode>General</c:formatCode>
                <c:ptCount val="1"/>
                <c:pt idx="0">
                  <c:v>1044</c:v>
                </c:pt>
              </c:numCache>
            </c:numRef>
          </c:xVal>
          <c:yVal>
            <c:numRef>
              <c:f>学科!$AP$7</c:f>
              <c:numCache>
                <c:formatCode>General</c:formatCode>
                <c:ptCount val="1"/>
                <c:pt idx="0">
                  <c:v>116</c:v>
                </c:pt>
              </c:numCache>
            </c:numRef>
          </c:yVal>
          <c:bubbleSize>
            <c:numRef>
              <c:f>学科!$AR$7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学科!$AQ$8</c:f>
              <c:numCache>
                <c:formatCode>General</c:formatCode>
                <c:ptCount val="1"/>
                <c:pt idx="0">
                  <c:v>728</c:v>
                </c:pt>
              </c:numCache>
            </c:numRef>
          </c:xVal>
          <c:yVal>
            <c:numRef>
              <c:f>学科!$AP$8</c:f>
              <c:numCache>
                <c:formatCode>General</c:formatCode>
                <c:ptCount val="1"/>
                <c:pt idx="0">
                  <c:v>86</c:v>
                </c:pt>
              </c:numCache>
            </c:numRef>
          </c:yVal>
          <c:bubbleSize>
            <c:numRef>
              <c:f>学科!$AR$8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学科!$AQ$9</c:f>
              <c:numCache>
                <c:formatCode>General</c:formatCode>
                <c:ptCount val="1"/>
                <c:pt idx="0">
                  <c:v>640</c:v>
                </c:pt>
              </c:numCache>
            </c:numRef>
          </c:xVal>
          <c:yVal>
            <c:numRef>
              <c:f>学科!$AP$9</c:f>
              <c:numCache>
                <c:formatCode>General</c:formatCode>
                <c:ptCount val="1"/>
                <c:pt idx="0">
                  <c:v>78</c:v>
                </c:pt>
              </c:numCache>
            </c:numRef>
          </c:yVal>
          <c:bubbleSize>
            <c:numRef>
              <c:f>学科!$AR$9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学科!$AQ$10</c:f>
              <c:numCache>
                <c:formatCode>General</c:formatCode>
                <c:ptCount val="1"/>
                <c:pt idx="0">
                  <c:v>634</c:v>
                </c:pt>
              </c:numCache>
            </c:numRef>
          </c:xVal>
          <c:yVal>
            <c:numRef>
              <c:f>学科!$AP$10</c:f>
              <c:numCache>
                <c:formatCode>General</c:formatCode>
                <c:ptCount val="1"/>
                <c:pt idx="0">
                  <c:v>73</c:v>
                </c:pt>
              </c:numCache>
            </c:numRef>
          </c:yVal>
          <c:bubbleSize>
            <c:numRef>
              <c:f>学科!$AR$10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学科!$AQ$11</c:f>
              <c:numCache>
                <c:formatCode>General</c:formatCode>
                <c:ptCount val="1"/>
                <c:pt idx="0">
                  <c:v>628</c:v>
                </c:pt>
              </c:numCache>
            </c:numRef>
          </c:xVal>
          <c:yVal>
            <c:numRef>
              <c:f>学科!$AP$11</c:f>
              <c:numCache>
                <c:formatCode>General</c:formatCode>
                <c:ptCount val="1"/>
                <c:pt idx="0">
                  <c:v>68</c:v>
                </c:pt>
              </c:numCache>
            </c:numRef>
          </c:yVal>
          <c:bubbleSize>
            <c:numRef>
              <c:f>学科!$AR$11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学科!$AQ$12</c:f>
              <c:numCache>
                <c:formatCode>General</c:formatCode>
                <c:ptCount val="1"/>
                <c:pt idx="0">
                  <c:v>580</c:v>
                </c:pt>
              </c:numCache>
            </c:numRef>
          </c:xVal>
          <c:yVal>
            <c:numRef>
              <c:f>学科!$AP$12</c:f>
              <c:numCache>
                <c:formatCode>General</c:formatCode>
                <c:ptCount val="1"/>
                <c:pt idx="0">
                  <c:v>64</c:v>
                </c:pt>
              </c:numCache>
            </c:numRef>
          </c:yVal>
          <c:bubbleSize>
            <c:numRef>
              <c:f>学科!$AR$12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学科!$AQ$13</c:f>
              <c:numCache>
                <c:formatCode>General</c:formatCode>
                <c:ptCount val="1"/>
                <c:pt idx="0">
                  <c:v>558</c:v>
                </c:pt>
              </c:numCache>
            </c:numRef>
          </c:xVal>
          <c:yVal>
            <c:numRef>
              <c:f>学科!$AP$13</c:f>
              <c:numCache>
                <c:formatCode>General</c:formatCode>
                <c:ptCount val="1"/>
                <c:pt idx="0">
                  <c:v>68</c:v>
                </c:pt>
              </c:numCache>
            </c:numRef>
          </c:yVal>
          <c:bubbleSize>
            <c:numRef>
              <c:f>学科!$AR$13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学科!$AQ$14</c:f>
              <c:numCache>
                <c:formatCode>General</c:formatCode>
                <c:ptCount val="1"/>
                <c:pt idx="0">
                  <c:v>520</c:v>
                </c:pt>
              </c:numCache>
            </c:numRef>
          </c:xVal>
          <c:yVal>
            <c:numRef>
              <c:f>学科!$AP$14</c:f>
              <c:numCache>
                <c:formatCode>General</c:formatCode>
                <c:ptCount val="1"/>
                <c:pt idx="0">
                  <c:v>55</c:v>
                </c:pt>
              </c:numCache>
            </c:numRef>
          </c:yVal>
          <c:bubbleSize>
            <c:numRef>
              <c:f>学科!$AR$14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学科!$AQ$15</c:f>
              <c:numCache>
                <c:formatCode>General</c:formatCode>
                <c:ptCount val="1"/>
                <c:pt idx="0">
                  <c:v>496</c:v>
                </c:pt>
              </c:numCache>
            </c:numRef>
          </c:xVal>
          <c:yVal>
            <c:numRef>
              <c:f>学科!$AP$15</c:f>
              <c:numCache>
                <c:formatCode>General</c:formatCode>
                <c:ptCount val="1"/>
                <c:pt idx="0">
                  <c:v>58</c:v>
                </c:pt>
              </c:numCache>
            </c:numRef>
          </c:yVal>
          <c:bubbleSize>
            <c:numRef>
              <c:f>学科!$AR$15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学科!$AQ$16</c:f>
              <c:numCache>
                <c:formatCode>General</c:formatCode>
                <c:ptCount val="1"/>
                <c:pt idx="0">
                  <c:v>496</c:v>
                </c:pt>
              </c:numCache>
            </c:numRef>
          </c:xVal>
          <c:yVal>
            <c:numRef>
              <c:f>学科!$AP$16</c:f>
              <c:numCache>
                <c:formatCode>General</c:formatCode>
                <c:ptCount val="1"/>
                <c:pt idx="0">
                  <c:v>60</c:v>
                </c:pt>
              </c:numCache>
            </c:numRef>
          </c:yVal>
          <c:bubbleSize>
            <c:numRef>
              <c:f>学科!$AR$16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学科!$AQ$17</c:f>
              <c:numCache>
                <c:formatCode>General</c:formatCode>
                <c:ptCount val="1"/>
                <c:pt idx="0">
                  <c:v>436</c:v>
                </c:pt>
              </c:numCache>
            </c:numRef>
          </c:xVal>
          <c:yVal>
            <c:numRef>
              <c:f>学科!$AP$17</c:f>
              <c:numCache>
                <c:formatCode>General</c:formatCode>
                <c:ptCount val="1"/>
                <c:pt idx="0">
                  <c:v>49</c:v>
                </c:pt>
              </c:numCache>
            </c:numRef>
          </c:yVal>
          <c:bubbleSize>
            <c:numRef>
              <c:f>学科!$AR$17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学科!$AQ$18</c:f>
              <c:numCache>
                <c:formatCode>General</c:formatCode>
                <c:ptCount val="1"/>
                <c:pt idx="0">
                  <c:v>420</c:v>
                </c:pt>
              </c:numCache>
            </c:numRef>
          </c:xVal>
          <c:yVal>
            <c:numRef>
              <c:f>学科!$AP$18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bubbleSize>
            <c:numRef>
              <c:f>学科!$AR$18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学科!$AQ$19</c:f>
              <c:numCache>
                <c:formatCode>General</c:formatCode>
                <c:ptCount val="1"/>
                <c:pt idx="0">
                  <c:v>384</c:v>
                </c:pt>
              </c:numCache>
            </c:numRef>
          </c:xVal>
          <c:yVal>
            <c:numRef>
              <c:f>学科!$AP$19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bubbleSize>
            <c:numRef>
              <c:f>学科!$AR$19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学科!$AQ$20</c:f>
              <c:numCache>
                <c:formatCode>General</c:formatCode>
                <c:ptCount val="1"/>
                <c:pt idx="0">
                  <c:v>368</c:v>
                </c:pt>
              </c:numCache>
            </c:numRef>
          </c:xVal>
          <c:yVal>
            <c:numRef>
              <c:f>学科!$AP$20</c:f>
              <c:numCache>
                <c:formatCode>General</c:formatCode>
                <c:ptCount val="1"/>
                <c:pt idx="0">
                  <c:v>46</c:v>
                </c:pt>
              </c:numCache>
            </c:numRef>
          </c:yVal>
          <c:bubbleSize>
            <c:numRef>
              <c:f>学科!$AR$20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学科!$AQ$21</c:f>
              <c:numCache>
                <c:formatCode>General</c:formatCode>
                <c:ptCount val="1"/>
                <c:pt idx="0">
                  <c:v>360</c:v>
                </c:pt>
              </c:numCache>
            </c:numRef>
          </c:xVal>
          <c:yVal>
            <c:numRef>
              <c:f>学科!$AP$21</c:f>
              <c:numCache>
                <c:formatCode>General</c:formatCode>
                <c:ptCount val="1"/>
                <c:pt idx="0">
                  <c:v>44</c:v>
                </c:pt>
              </c:numCache>
            </c:numRef>
          </c:yVal>
          <c:bubbleSize>
            <c:numRef>
              <c:f>学科!$AR$21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学科!$AQ$22</c:f>
              <c:numCache>
                <c:formatCode>General</c:formatCode>
                <c:ptCount val="1"/>
                <c:pt idx="0">
                  <c:v>302</c:v>
                </c:pt>
              </c:numCache>
            </c:numRef>
          </c:xVal>
          <c:yVal>
            <c:numRef>
              <c:f>学科!$AP$22</c:f>
              <c:numCache>
                <c:formatCode>General</c:formatCode>
                <c:ptCount val="1"/>
                <c:pt idx="0">
                  <c:v>36</c:v>
                </c:pt>
              </c:numCache>
            </c:numRef>
          </c:yVal>
          <c:bubbleSize>
            <c:numRef>
              <c:f>学科!$AR$22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学科!$AQ$23</c:f>
              <c:numCache>
                <c:formatCode>General</c:formatCode>
                <c:ptCount val="1"/>
                <c:pt idx="0">
                  <c:v>282</c:v>
                </c:pt>
              </c:numCache>
            </c:numRef>
          </c:xVal>
          <c:yVal>
            <c:numRef>
              <c:f>学科!$AP$23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学科!$AR$23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3"/>
          <c:order val="23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学科!$AQ$24</c:f>
              <c:numCache>
                <c:formatCode>General</c:formatCode>
                <c:ptCount val="1"/>
                <c:pt idx="0">
                  <c:v>272</c:v>
                </c:pt>
              </c:numCache>
            </c:numRef>
          </c:xVal>
          <c:yVal>
            <c:numRef>
              <c:f>学科!$AP$24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学科!$AR$24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学科!$AQ$25</c:f>
              <c:numCache>
                <c:formatCode>General</c:formatCode>
                <c:ptCount val="1"/>
                <c:pt idx="0">
                  <c:v>266</c:v>
                </c:pt>
              </c:numCache>
            </c:numRef>
          </c:xVal>
          <c:yVal>
            <c:numRef>
              <c:f>学科!$AP$25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bubbleSize>
            <c:numRef>
              <c:f>学科!$AR$25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25"/>
          <c:order val="25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学科!$AQ$26</c:f>
              <c:numCache>
                <c:formatCode>General</c:formatCode>
                <c:ptCount val="1"/>
                <c:pt idx="0">
                  <c:v>260</c:v>
                </c:pt>
              </c:numCache>
            </c:numRef>
          </c:xVal>
          <c:yVal>
            <c:numRef>
              <c:f>学科!$AP$26</c:f>
              <c:numCache>
                <c:formatCode>General</c:formatCode>
                <c:ptCount val="1"/>
                <c:pt idx="0">
                  <c:v>31</c:v>
                </c:pt>
              </c:numCache>
            </c:numRef>
          </c:yVal>
          <c:bubbleSize>
            <c:numRef>
              <c:f>学科!$AR$26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学科!$AQ$27</c:f>
              <c:numCache>
                <c:formatCode>General</c:formatCode>
                <c:ptCount val="1"/>
                <c:pt idx="0">
                  <c:v>246</c:v>
                </c:pt>
              </c:numCache>
            </c:numRef>
          </c:xVal>
          <c:yVal>
            <c:numRef>
              <c:f>学科!$AP$27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学科!$AR$27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7"/>
          <c:order val="27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学科!$AQ$28</c:f>
              <c:numCache>
                <c:formatCode>General</c:formatCode>
                <c:ptCount val="1"/>
                <c:pt idx="0">
                  <c:v>232</c:v>
                </c:pt>
              </c:numCache>
            </c:numRef>
          </c:xVal>
          <c:yVal>
            <c:numRef>
              <c:f>学科!$AP$28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学科!$AR$28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学科!$AQ$29</c:f>
              <c:numCache>
                <c:formatCode>General</c:formatCode>
                <c:ptCount val="1"/>
                <c:pt idx="0">
                  <c:v>180</c:v>
                </c:pt>
              </c:numCache>
            </c:numRef>
          </c:xVal>
          <c:yVal>
            <c:numRef>
              <c:f>学科!$AP$29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bubbleSize>
            <c:numRef>
              <c:f>学科!$AR$29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学科!$AQ$30</c:f>
              <c:numCache>
                <c:formatCode>General</c:formatCode>
                <c:ptCount val="1"/>
                <c:pt idx="0">
                  <c:v>160</c:v>
                </c:pt>
              </c:numCache>
            </c:numRef>
          </c:xVal>
          <c:yVal>
            <c:numRef>
              <c:f>学科!$AP$30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学科!$AR$30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学科!$AQ$31</c:f>
              <c:numCache>
                <c:formatCode>General</c:formatCode>
                <c:ptCount val="1"/>
                <c:pt idx="0">
                  <c:v>152</c:v>
                </c:pt>
              </c:numCache>
            </c:numRef>
          </c:xVal>
          <c:yVal>
            <c:numRef>
              <c:f>学科!$AP$31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bubbleSize>
            <c:numRef>
              <c:f>学科!$AR$31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学科!$AQ$32</c:f>
              <c:numCache>
                <c:formatCode>General</c:formatCode>
                <c:ptCount val="1"/>
                <c:pt idx="0">
                  <c:v>136</c:v>
                </c:pt>
              </c:numCache>
            </c:numRef>
          </c:xVal>
          <c:yVal>
            <c:numRef>
              <c:f>学科!$AP$32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学科!$AR$32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学科!$AQ$33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学科!$AP$33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学科!$AR$33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学科!$AQ$34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学科!$AP$34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学科!$AR$34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学科!$AQ$35</c:f>
              <c:numCache>
                <c:formatCode>General</c:formatCode>
                <c:ptCount val="1"/>
                <c:pt idx="0">
                  <c:v>108</c:v>
                </c:pt>
              </c:numCache>
            </c:numRef>
          </c:xVal>
          <c:yVal>
            <c:numRef>
              <c:f>学科!$AP$35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bubbleSize>
            <c:numRef>
              <c:f>学科!$AR$35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5"/>
          <c:order val="35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学科!$AQ$36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学科!$AP$36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学科!$AR$36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2599552"/>
        <c:axId val="152601344"/>
      </c:bubbleChart>
      <c:valAx>
        <c:axId val="152599552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2601344"/>
        <c:crosses val="autoZero"/>
        <c:crossBetween val="midCat"/>
      </c:valAx>
      <c:valAx>
        <c:axId val="1526013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599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世界历史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学科!$AU$39</c:f>
              <c:numCache>
                <c:formatCode>General</c:formatCode>
                <c:ptCount val="1"/>
                <c:pt idx="0">
                  <c:v>7442</c:v>
                </c:pt>
              </c:numCache>
            </c:numRef>
          </c:xVal>
          <c:yVal>
            <c:numRef>
              <c:f>学科!$AT$39</c:f>
              <c:numCache>
                <c:formatCode>General</c:formatCode>
                <c:ptCount val="1"/>
                <c:pt idx="0">
                  <c:v>827</c:v>
                </c:pt>
              </c:numCache>
            </c:numRef>
          </c:yVal>
          <c:bubbleSize>
            <c:numRef>
              <c:f>学科!$AV$39</c:f>
              <c:numCache>
                <c:formatCode>General</c:formatCode>
                <c:ptCount val="1"/>
                <c:pt idx="0">
                  <c:v>63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学科!$AU$2</c:f>
              <c:numCache>
                <c:formatCode>General</c:formatCode>
                <c:ptCount val="1"/>
                <c:pt idx="0">
                  <c:v>806</c:v>
                </c:pt>
              </c:numCache>
            </c:numRef>
          </c:xVal>
          <c:yVal>
            <c:numRef>
              <c:f>学科!$AT$2</c:f>
              <c:numCache>
                <c:formatCode>General</c:formatCode>
                <c:ptCount val="1"/>
                <c:pt idx="0">
                  <c:v>83</c:v>
                </c:pt>
              </c:numCache>
            </c:numRef>
          </c:yVal>
          <c:bubbleSize>
            <c:numRef>
              <c:f>学科!$AV$2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2"/>
          <c:order val="2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学科!$AU$3</c:f>
              <c:numCache>
                <c:formatCode>General</c:formatCode>
                <c:ptCount val="1"/>
                <c:pt idx="0">
                  <c:v>708</c:v>
                </c:pt>
              </c:numCache>
            </c:numRef>
          </c:xVal>
          <c:yVal>
            <c:numRef>
              <c:f>学科!$AT$3</c:f>
              <c:numCache>
                <c:formatCode>General</c:formatCode>
                <c:ptCount val="1"/>
                <c:pt idx="0">
                  <c:v>73</c:v>
                </c:pt>
              </c:numCache>
            </c:numRef>
          </c:yVal>
          <c:bubbleSize>
            <c:numRef>
              <c:f>学科!$AV$3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3"/>
          <c:order val="3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学科!$AU$4</c:f>
              <c:numCache>
                <c:formatCode>General</c:formatCode>
                <c:ptCount val="1"/>
                <c:pt idx="0">
                  <c:v>642</c:v>
                </c:pt>
              </c:numCache>
            </c:numRef>
          </c:xVal>
          <c:yVal>
            <c:numRef>
              <c:f>学科!$AT$4</c:f>
              <c:numCache>
                <c:formatCode>General</c:formatCode>
                <c:ptCount val="1"/>
                <c:pt idx="0">
                  <c:v>66</c:v>
                </c:pt>
              </c:numCache>
            </c:numRef>
          </c:yVal>
          <c:bubbleSize>
            <c:numRef>
              <c:f>学科!$AV$4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4"/>
          <c:order val="4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学科!$AU$5</c:f>
              <c:numCache>
                <c:formatCode>General</c:formatCode>
                <c:ptCount val="1"/>
                <c:pt idx="0">
                  <c:v>418</c:v>
                </c:pt>
              </c:numCache>
            </c:numRef>
          </c:xVal>
          <c:yVal>
            <c:numRef>
              <c:f>学科!$AT$5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bubbleSize>
            <c:numRef>
              <c:f>学科!$AV$5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5"/>
          <c:order val="5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学科!$AU$6</c:f>
              <c:numCache>
                <c:formatCode>General</c:formatCode>
                <c:ptCount val="1"/>
                <c:pt idx="0">
                  <c:v>402</c:v>
                </c:pt>
              </c:numCache>
            </c:numRef>
          </c:xVal>
          <c:yVal>
            <c:numRef>
              <c:f>学科!$AT$6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bubbleSize>
            <c:numRef>
              <c:f>学科!$AV$6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6"/>
          <c:order val="6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学科!$AU$7</c:f>
              <c:numCache>
                <c:formatCode>General</c:formatCode>
                <c:ptCount val="1"/>
                <c:pt idx="0">
                  <c:v>386</c:v>
                </c:pt>
              </c:numCache>
            </c:numRef>
          </c:xVal>
          <c:yVal>
            <c:numRef>
              <c:f>学科!$AT$7</c:f>
              <c:numCache>
                <c:formatCode>General</c:formatCode>
                <c:ptCount val="1"/>
                <c:pt idx="0">
                  <c:v>45</c:v>
                </c:pt>
              </c:numCache>
            </c:numRef>
          </c:yVal>
          <c:bubbleSize>
            <c:numRef>
              <c:f>学科!$AV$7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7"/>
          <c:order val="7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学科!$AU$8</c:f>
              <c:numCache>
                <c:formatCode>General</c:formatCode>
                <c:ptCount val="1"/>
                <c:pt idx="0">
                  <c:v>376</c:v>
                </c:pt>
              </c:numCache>
            </c:numRef>
          </c:xVal>
          <c:yVal>
            <c:numRef>
              <c:f>学科!$AT$8</c:f>
              <c:numCache>
                <c:formatCode>General</c:formatCode>
                <c:ptCount val="1"/>
                <c:pt idx="0">
                  <c:v>43</c:v>
                </c:pt>
              </c:numCache>
            </c:numRef>
          </c:yVal>
          <c:bubbleSize>
            <c:numRef>
              <c:f>学科!$AV$8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8"/>
          <c:order val="8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学科!$AU$9</c:f>
              <c:numCache>
                <c:formatCode>General</c:formatCode>
                <c:ptCount val="1"/>
                <c:pt idx="0">
                  <c:v>368</c:v>
                </c:pt>
              </c:numCache>
            </c:numRef>
          </c:xVal>
          <c:yVal>
            <c:numRef>
              <c:f>学科!$AT$9</c:f>
              <c:numCache>
                <c:formatCode>General</c:formatCode>
                <c:ptCount val="1"/>
                <c:pt idx="0">
                  <c:v>38</c:v>
                </c:pt>
              </c:numCache>
            </c:numRef>
          </c:yVal>
          <c:bubbleSize>
            <c:numRef>
              <c:f>学科!$AV$9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9"/>
          <c:order val="9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学科!$AU$10</c:f>
              <c:numCache>
                <c:formatCode>General</c:formatCode>
                <c:ptCount val="1"/>
                <c:pt idx="0">
                  <c:v>322</c:v>
                </c:pt>
              </c:numCache>
            </c:numRef>
          </c:xVal>
          <c:yVal>
            <c:numRef>
              <c:f>学科!$AT$10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bubbleSize>
            <c:numRef>
              <c:f>学科!$AV$10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0"/>
          <c:order val="10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学科!$AU$11</c:f>
              <c:numCache>
                <c:formatCode>General</c:formatCode>
                <c:ptCount val="1"/>
                <c:pt idx="0">
                  <c:v>316</c:v>
                </c:pt>
              </c:numCache>
            </c:numRef>
          </c:xVal>
          <c:yVal>
            <c:numRef>
              <c:f>学科!$AT$11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bubbleSize>
            <c:numRef>
              <c:f>学科!$AV$11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1"/>
          <c:order val="11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学科!$AU$12</c:f>
              <c:numCache>
                <c:formatCode>General</c:formatCode>
                <c:ptCount val="1"/>
                <c:pt idx="0">
                  <c:v>290</c:v>
                </c:pt>
              </c:numCache>
            </c:numRef>
          </c:xVal>
          <c:yVal>
            <c:numRef>
              <c:f>学科!$AT$12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学科!$AV$12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2"/>
          <c:order val="12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学科!$AU$13</c:f>
              <c:numCache>
                <c:formatCode>General</c:formatCode>
                <c:ptCount val="1"/>
                <c:pt idx="0">
                  <c:v>238</c:v>
                </c:pt>
              </c:numCache>
            </c:numRef>
          </c:xVal>
          <c:yVal>
            <c:numRef>
              <c:f>学科!$AT$13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学科!$AV$13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3"/>
          <c:order val="13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学科!$AU$14</c:f>
              <c:numCache>
                <c:formatCode>General</c:formatCode>
                <c:ptCount val="1"/>
                <c:pt idx="0">
                  <c:v>202</c:v>
                </c:pt>
              </c:numCache>
            </c:numRef>
          </c:xVal>
          <c:yVal>
            <c:numRef>
              <c:f>学科!$AT$14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学科!$AV$14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4"/>
          <c:order val="14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学科!$AU$15</c:f>
              <c:numCache>
                <c:formatCode>General</c:formatCode>
                <c:ptCount val="1"/>
                <c:pt idx="0">
                  <c:v>200</c:v>
                </c:pt>
              </c:numCache>
            </c:numRef>
          </c:xVal>
          <c:yVal>
            <c:numRef>
              <c:f>学科!$AT$15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bubbleSize>
            <c:numRef>
              <c:f>学科!$AV$15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5"/>
          <c:order val="15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学科!$AU$16</c:f>
              <c:numCache>
                <c:formatCode>General</c:formatCode>
                <c:ptCount val="1"/>
                <c:pt idx="0">
                  <c:v>196</c:v>
                </c:pt>
              </c:numCache>
            </c:numRef>
          </c:xVal>
          <c:yVal>
            <c:numRef>
              <c:f>学科!$AT$16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学科!$AV$16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6"/>
          <c:order val="16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学科!$AU$17</c:f>
              <c:numCache>
                <c:formatCode>General</c:formatCode>
                <c:ptCount val="1"/>
                <c:pt idx="0">
                  <c:v>188</c:v>
                </c:pt>
              </c:numCache>
            </c:numRef>
          </c:xVal>
          <c:yVal>
            <c:numRef>
              <c:f>学科!$AT$17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学科!$AV$17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7"/>
          <c:order val="17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学科!$AU$18</c:f>
              <c:numCache>
                <c:formatCode>General</c:formatCode>
                <c:ptCount val="1"/>
                <c:pt idx="0">
                  <c:v>162</c:v>
                </c:pt>
              </c:numCache>
            </c:numRef>
          </c:xVal>
          <c:yVal>
            <c:numRef>
              <c:f>学科!$AT$18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bubbleSize>
            <c:numRef>
              <c:f>学科!$AV$18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8"/>
          <c:order val="18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学科!$AU$19</c:f>
              <c:numCache>
                <c:formatCode>General</c:formatCode>
                <c:ptCount val="1"/>
                <c:pt idx="0">
                  <c:v>148</c:v>
                </c:pt>
              </c:numCache>
            </c:numRef>
          </c:xVal>
          <c:yVal>
            <c:numRef>
              <c:f>学科!$AT$19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学科!$AV$19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学科!$AU$20</c:f>
              <c:numCache>
                <c:formatCode>General</c:formatCode>
                <c:ptCount val="1"/>
                <c:pt idx="0">
                  <c:v>140</c:v>
                </c:pt>
              </c:numCache>
            </c:numRef>
          </c:xVal>
          <c:yVal>
            <c:numRef>
              <c:f>学科!$AT$20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学科!$AV$20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学科!$AU$21</c:f>
              <c:numCache>
                <c:formatCode>General</c:formatCode>
                <c:ptCount val="1"/>
                <c:pt idx="0">
                  <c:v>136</c:v>
                </c:pt>
              </c:numCache>
            </c:numRef>
          </c:xVal>
          <c:yVal>
            <c:numRef>
              <c:f>学科!$AT$21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学科!$AV$21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学科!$AU$22</c:f>
              <c:numCache>
                <c:formatCode>General</c:formatCode>
                <c:ptCount val="1"/>
                <c:pt idx="0">
                  <c:v>126</c:v>
                </c:pt>
              </c:numCache>
            </c:numRef>
          </c:xVal>
          <c:yVal>
            <c:numRef>
              <c:f>学科!$AT$22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学科!$AV$22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2"/>
          <c:order val="22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学科!$AU$23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学科!$AT$23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学科!$AV$23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学科!$AU$24</c:f>
              <c:numCache>
                <c:formatCode>General</c:formatCode>
                <c:ptCount val="1"/>
                <c:pt idx="0">
                  <c:v>106</c:v>
                </c:pt>
              </c:numCache>
            </c:numRef>
          </c:xVal>
          <c:yVal>
            <c:numRef>
              <c:f>学科!$AT$24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学科!$AV$24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4"/>
          <c:order val="24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学科!$AU$25</c:f>
              <c:numCache>
                <c:formatCode>General</c:formatCode>
                <c:ptCount val="1"/>
                <c:pt idx="0">
                  <c:v>106</c:v>
                </c:pt>
              </c:numCache>
            </c:numRef>
          </c:xVal>
          <c:yVal>
            <c:numRef>
              <c:f>学科!$AT$25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学科!$AV$25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5"/>
          <c:order val="25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学科!$AU$26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学科!$AT$26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学科!$AV$26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学科!$AU$27</c:f>
              <c:numCache>
                <c:formatCode>General</c:formatCode>
                <c:ptCount val="1"/>
                <c:pt idx="0">
                  <c:v>72</c:v>
                </c:pt>
              </c:numCache>
            </c:numRef>
          </c:xVal>
          <c:yVal>
            <c:numRef>
              <c:f>学科!$AT$27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学科!$AV$27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学科!$AU$28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学科!$AT$28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学科!$AV$28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学科!$AU$29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学科!$AT$29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学科!$AV$29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学科!$AU$30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学科!$AT$30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学科!$AV$30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学科!$AU$31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学科!$AT$31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学科!$AV$31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学科!$AU$32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学科!$AT$32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学科!$AV$32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学科!$AU$33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学科!$AT$33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学科!$AV$33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学科!$AU$34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学科!$AT$34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学科!$AV$34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2982272"/>
        <c:axId val="152983808"/>
      </c:bubbleChart>
      <c:valAx>
        <c:axId val="152982272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2983808"/>
        <c:crosses val="autoZero"/>
        <c:crossBetween val="midCat"/>
      </c:valAx>
      <c:valAx>
        <c:axId val="1529838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982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体育学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学科!$AY$39</c:f>
              <c:numCache>
                <c:formatCode>General</c:formatCode>
                <c:ptCount val="1"/>
                <c:pt idx="0">
                  <c:v>9208</c:v>
                </c:pt>
              </c:numCache>
            </c:numRef>
          </c:xVal>
          <c:yVal>
            <c:numRef>
              <c:f>学科!$AX$39</c:f>
              <c:numCache>
                <c:formatCode>General</c:formatCode>
                <c:ptCount val="1"/>
                <c:pt idx="0">
                  <c:v>1102</c:v>
                </c:pt>
              </c:numCache>
            </c:numRef>
          </c:yVal>
          <c:bubbleSize>
            <c:numRef>
              <c:f>学科!$AZ$39</c:f>
              <c:numCache>
                <c:formatCode>General</c:formatCode>
                <c:ptCount val="1"/>
                <c:pt idx="0">
                  <c:v>20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学科!$AY$2</c:f>
              <c:numCache>
                <c:formatCode>General</c:formatCode>
                <c:ptCount val="1"/>
                <c:pt idx="0">
                  <c:v>856</c:v>
                </c:pt>
              </c:numCache>
            </c:numRef>
          </c:xVal>
          <c:yVal>
            <c:numRef>
              <c:f>学科!$AX$2</c:f>
              <c:numCache>
                <c:formatCode>General</c:formatCode>
                <c:ptCount val="1"/>
                <c:pt idx="0">
                  <c:v>94</c:v>
                </c:pt>
              </c:numCache>
            </c:numRef>
          </c:yVal>
          <c:bubbleSize>
            <c:numRef>
              <c:f>学科!$AZ$2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学科!$AY$3</c:f>
              <c:numCache>
                <c:formatCode>General</c:formatCode>
                <c:ptCount val="1"/>
                <c:pt idx="0">
                  <c:v>770</c:v>
                </c:pt>
              </c:numCache>
            </c:numRef>
          </c:xVal>
          <c:yVal>
            <c:numRef>
              <c:f>学科!$AX$3</c:f>
              <c:numCache>
                <c:formatCode>General</c:formatCode>
                <c:ptCount val="1"/>
                <c:pt idx="0">
                  <c:v>86</c:v>
                </c:pt>
              </c:numCache>
            </c:numRef>
          </c:yVal>
          <c:bubbleSize>
            <c:numRef>
              <c:f>学科!$AZ$3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3"/>
          <c:order val="3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学科!$AY$4</c:f>
              <c:numCache>
                <c:formatCode>General</c:formatCode>
                <c:ptCount val="1"/>
                <c:pt idx="0">
                  <c:v>650</c:v>
                </c:pt>
              </c:numCache>
            </c:numRef>
          </c:xVal>
          <c:yVal>
            <c:numRef>
              <c:f>学科!$AX$4</c:f>
              <c:numCache>
                <c:formatCode>General</c:formatCode>
                <c:ptCount val="1"/>
                <c:pt idx="0">
                  <c:v>79</c:v>
                </c:pt>
              </c:numCache>
            </c:numRef>
          </c:yVal>
          <c:bubbleSize>
            <c:numRef>
              <c:f>学科!$AZ$4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4"/>
          <c:order val="4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学科!$AY$5</c:f>
              <c:numCache>
                <c:formatCode>General</c:formatCode>
                <c:ptCount val="1"/>
                <c:pt idx="0">
                  <c:v>582</c:v>
                </c:pt>
              </c:numCache>
            </c:numRef>
          </c:xVal>
          <c:yVal>
            <c:numRef>
              <c:f>学科!$AX$5</c:f>
              <c:numCache>
                <c:formatCode>General</c:formatCode>
                <c:ptCount val="1"/>
                <c:pt idx="0">
                  <c:v>69</c:v>
                </c:pt>
              </c:numCache>
            </c:numRef>
          </c:yVal>
          <c:bubbleSize>
            <c:numRef>
              <c:f>学科!$AZ$5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5"/>
          <c:order val="5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学科!$AY$6</c:f>
              <c:numCache>
                <c:formatCode>General</c:formatCode>
                <c:ptCount val="1"/>
                <c:pt idx="0">
                  <c:v>506</c:v>
                </c:pt>
              </c:numCache>
            </c:numRef>
          </c:xVal>
          <c:yVal>
            <c:numRef>
              <c:f>学科!$AX$6</c:f>
              <c:numCache>
                <c:formatCode>General</c:formatCode>
                <c:ptCount val="1"/>
                <c:pt idx="0">
                  <c:v>58</c:v>
                </c:pt>
              </c:numCache>
            </c:numRef>
          </c:yVal>
          <c:bubbleSize>
            <c:numRef>
              <c:f>学科!$AZ$6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6"/>
          <c:order val="6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学科!$AY$7</c:f>
              <c:numCache>
                <c:formatCode>General</c:formatCode>
                <c:ptCount val="1"/>
                <c:pt idx="0">
                  <c:v>488</c:v>
                </c:pt>
              </c:numCache>
            </c:numRef>
          </c:xVal>
          <c:yVal>
            <c:numRef>
              <c:f>学科!$AX$7</c:f>
              <c:numCache>
                <c:formatCode>General</c:formatCode>
                <c:ptCount val="1"/>
                <c:pt idx="0">
                  <c:v>61</c:v>
                </c:pt>
              </c:numCache>
            </c:numRef>
          </c:yVal>
          <c:bubbleSize>
            <c:numRef>
              <c:f>学科!$AZ$7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7"/>
          <c:order val="7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学科!$AY$8</c:f>
              <c:numCache>
                <c:formatCode>General</c:formatCode>
                <c:ptCount val="1"/>
                <c:pt idx="0">
                  <c:v>478</c:v>
                </c:pt>
              </c:numCache>
            </c:numRef>
          </c:xVal>
          <c:yVal>
            <c:numRef>
              <c:f>学科!$AX$8</c:f>
              <c:numCache>
                <c:formatCode>General</c:formatCode>
                <c:ptCount val="1"/>
                <c:pt idx="0">
                  <c:v>58</c:v>
                </c:pt>
              </c:numCache>
            </c:numRef>
          </c:yVal>
          <c:bubbleSize>
            <c:numRef>
              <c:f>学科!$AZ$8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8"/>
          <c:order val="8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学科!$AY$9</c:f>
              <c:numCache>
                <c:formatCode>General</c:formatCode>
                <c:ptCount val="1"/>
                <c:pt idx="0">
                  <c:v>456</c:v>
                </c:pt>
              </c:numCache>
            </c:numRef>
          </c:xVal>
          <c:yVal>
            <c:numRef>
              <c:f>学科!$AX$9</c:f>
              <c:numCache>
                <c:formatCode>General</c:formatCode>
                <c:ptCount val="1"/>
                <c:pt idx="0">
                  <c:v>56</c:v>
                </c:pt>
              </c:numCache>
            </c:numRef>
          </c:yVal>
          <c:bubbleSize>
            <c:numRef>
              <c:f>学科!$AZ$9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9"/>
          <c:order val="9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学科!$AY$10</c:f>
              <c:numCache>
                <c:formatCode>General</c:formatCode>
                <c:ptCount val="1"/>
                <c:pt idx="0">
                  <c:v>448</c:v>
                </c:pt>
              </c:numCache>
            </c:numRef>
          </c:xVal>
          <c:yVal>
            <c:numRef>
              <c:f>学科!$AX$10</c:f>
              <c:numCache>
                <c:formatCode>General</c:formatCode>
                <c:ptCount val="1"/>
                <c:pt idx="0">
                  <c:v>54</c:v>
                </c:pt>
              </c:numCache>
            </c:numRef>
          </c:yVal>
          <c:bubbleSize>
            <c:numRef>
              <c:f>学科!$AZ$10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0"/>
          <c:order val="10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学科!$AY$11</c:f>
              <c:numCache>
                <c:formatCode>General</c:formatCode>
                <c:ptCount val="1"/>
                <c:pt idx="0">
                  <c:v>384</c:v>
                </c:pt>
              </c:numCache>
            </c:numRef>
          </c:xVal>
          <c:yVal>
            <c:numRef>
              <c:f>学科!$AX$11</c:f>
              <c:numCache>
                <c:formatCode>General</c:formatCode>
                <c:ptCount val="1"/>
                <c:pt idx="0">
                  <c:v>48</c:v>
                </c:pt>
              </c:numCache>
            </c:numRef>
          </c:yVal>
          <c:bubbleSize>
            <c:numRef>
              <c:f>学科!$AZ$11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1"/>
          <c:order val="11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学科!$AY$12</c:f>
              <c:numCache>
                <c:formatCode>General</c:formatCode>
                <c:ptCount val="1"/>
                <c:pt idx="0">
                  <c:v>368</c:v>
                </c:pt>
              </c:numCache>
            </c:numRef>
          </c:xVal>
          <c:yVal>
            <c:numRef>
              <c:f>学科!$AX$12</c:f>
              <c:numCache>
                <c:formatCode>General</c:formatCode>
                <c:ptCount val="1"/>
                <c:pt idx="0">
                  <c:v>45</c:v>
                </c:pt>
              </c:numCache>
            </c:numRef>
          </c:yVal>
          <c:bubbleSize>
            <c:numRef>
              <c:f>学科!$AZ$12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2"/>
          <c:order val="12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学科!$AY$13</c:f>
              <c:numCache>
                <c:formatCode>General</c:formatCode>
                <c:ptCount val="1"/>
                <c:pt idx="0">
                  <c:v>290</c:v>
                </c:pt>
              </c:numCache>
            </c:numRef>
          </c:xVal>
          <c:yVal>
            <c:numRef>
              <c:f>学科!$AX$13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bubbleSize>
            <c:numRef>
              <c:f>学科!$AZ$13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3"/>
          <c:order val="13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学科!$AY$14</c:f>
              <c:numCache>
                <c:formatCode>General</c:formatCode>
                <c:ptCount val="1"/>
                <c:pt idx="0">
                  <c:v>282</c:v>
                </c:pt>
              </c:numCache>
            </c:numRef>
          </c:xVal>
          <c:yVal>
            <c:numRef>
              <c:f>学科!$AX$14</c:f>
              <c:numCache>
                <c:formatCode>General</c:formatCode>
                <c:ptCount val="1"/>
                <c:pt idx="0">
                  <c:v>33</c:v>
                </c:pt>
              </c:numCache>
            </c:numRef>
          </c:yVal>
          <c:bubbleSize>
            <c:numRef>
              <c:f>学科!$AZ$14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4"/>
          <c:order val="14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学科!$AY$15</c:f>
              <c:numCache>
                <c:formatCode>General</c:formatCode>
                <c:ptCount val="1"/>
                <c:pt idx="0">
                  <c:v>262</c:v>
                </c:pt>
              </c:numCache>
            </c:numRef>
          </c:xVal>
          <c:yVal>
            <c:numRef>
              <c:f>学科!$AX$15</c:f>
              <c:numCache>
                <c:formatCode>General</c:formatCode>
                <c:ptCount val="1"/>
                <c:pt idx="0">
                  <c:v>31</c:v>
                </c:pt>
              </c:numCache>
            </c:numRef>
          </c:yVal>
          <c:bubbleSize>
            <c:numRef>
              <c:f>学科!$AZ$15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5"/>
          <c:order val="15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学科!$AY$16</c:f>
              <c:numCache>
                <c:formatCode>General</c:formatCode>
                <c:ptCount val="1"/>
                <c:pt idx="0">
                  <c:v>224</c:v>
                </c:pt>
              </c:numCache>
            </c:numRef>
          </c:xVal>
          <c:yVal>
            <c:numRef>
              <c:f>学科!$AX$16</c:f>
              <c:numCache>
                <c:formatCode>General</c:formatCode>
                <c:ptCount val="1"/>
                <c:pt idx="0">
                  <c:v>26</c:v>
                </c:pt>
              </c:numCache>
            </c:numRef>
          </c:yVal>
          <c:bubbleSize>
            <c:numRef>
              <c:f>学科!$AZ$16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6"/>
          <c:order val="16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学科!$AY$17</c:f>
              <c:numCache>
                <c:formatCode>General</c:formatCode>
                <c:ptCount val="1"/>
                <c:pt idx="0">
                  <c:v>208</c:v>
                </c:pt>
              </c:numCache>
            </c:numRef>
          </c:xVal>
          <c:yVal>
            <c:numRef>
              <c:f>学科!$AX$17</c:f>
              <c:numCache>
                <c:formatCode>General</c:formatCode>
                <c:ptCount val="1"/>
                <c:pt idx="0">
                  <c:v>26</c:v>
                </c:pt>
              </c:numCache>
            </c:numRef>
          </c:yVal>
          <c:bubbleSize>
            <c:numRef>
              <c:f>学科!$AZ$17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7"/>
          <c:order val="17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学科!$AY$18</c:f>
              <c:numCache>
                <c:formatCode>General</c:formatCode>
                <c:ptCount val="1"/>
                <c:pt idx="0">
                  <c:v>196</c:v>
                </c:pt>
              </c:numCache>
            </c:numRef>
          </c:xVal>
          <c:yVal>
            <c:numRef>
              <c:f>学科!$AX$18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学科!$AZ$18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8"/>
          <c:order val="18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学科!$AY$19</c:f>
              <c:numCache>
                <c:formatCode>General</c:formatCode>
                <c:ptCount val="1"/>
                <c:pt idx="0">
                  <c:v>192</c:v>
                </c:pt>
              </c:numCache>
            </c:numRef>
          </c:xVal>
          <c:yVal>
            <c:numRef>
              <c:f>学科!$AX$19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学科!$AZ$19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学科!$AY$20</c:f>
              <c:numCache>
                <c:formatCode>General</c:formatCode>
                <c:ptCount val="1"/>
                <c:pt idx="0">
                  <c:v>180</c:v>
                </c:pt>
              </c:numCache>
            </c:numRef>
          </c:xVal>
          <c:yVal>
            <c:numRef>
              <c:f>学科!$AX$20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bubbleSize>
            <c:numRef>
              <c:f>学科!$AZ$20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学科!$AY$21</c:f>
              <c:numCache>
                <c:formatCode>General</c:formatCode>
                <c:ptCount val="1"/>
                <c:pt idx="0">
                  <c:v>168</c:v>
                </c:pt>
              </c:numCache>
            </c:numRef>
          </c:xVal>
          <c:yVal>
            <c:numRef>
              <c:f>学科!$AX$21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学科!$AZ$21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学科!$AY$22</c:f>
              <c:numCache>
                <c:formatCode>General</c:formatCode>
                <c:ptCount val="1"/>
                <c:pt idx="0">
                  <c:v>160</c:v>
                </c:pt>
              </c:numCache>
            </c:numRef>
          </c:xVal>
          <c:yVal>
            <c:numRef>
              <c:f>学科!$AX$22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学科!$AZ$22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2"/>
          <c:order val="22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学科!$AY$23</c:f>
              <c:numCache>
                <c:formatCode>General</c:formatCode>
                <c:ptCount val="1"/>
                <c:pt idx="0">
                  <c:v>152</c:v>
                </c:pt>
              </c:numCache>
            </c:numRef>
          </c:xVal>
          <c:yVal>
            <c:numRef>
              <c:f>学科!$AX$23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bubbleSize>
            <c:numRef>
              <c:f>学科!$AZ$23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学科!$AY$24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学科!$AX$24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学科!$AZ$24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学科!$AY$25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学科!$AX$25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学科!$AZ$25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学科!$AY$26</c:f>
              <c:numCache>
                <c:formatCode>General</c:formatCode>
                <c:ptCount val="1"/>
                <c:pt idx="0">
                  <c:v>108</c:v>
                </c:pt>
              </c:numCache>
            </c:numRef>
          </c:xVal>
          <c:yVal>
            <c:numRef>
              <c:f>学科!$AX$26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bubbleSize>
            <c:numRef>
              <c:f>学科!$AZ$26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学科!$AY$27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学科!$AX$27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学科!$AZ$27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学科!$AY$28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学科!$AX$28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学科!$AZ$28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学科!$AY$29</c:f>
              <c:numCache>
                <c:formatCode>General</c:formatCode>
                <c:ptCount val="1"/>
                <c:pt idx="0">
                  <c:v>88</c:v>
                </c:pt>
              </c:numCache>
            </c:numRef>
          </c:xVal>
          <c:yVal>
            <c:numRef>
              <c:f>学科!$AX$29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学科!$AZ$29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学科!$AY$30</c:f>
              <c:numCache>
                <c:formatCode>General</c:formatCode>
                <c:ptCount val="1"/>
                <c:pt idx="0">
                  <c:v>72</c:v>
                </c:pt>
              </c:numCache>
            </c:numRef>
          </c:xVal>
          <c:yVal>
            <c:numRef>
              <c:f>学科!$AX$30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学科!$AZ$30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学科!$AY$31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学科!$AX$31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学科!$AZ$31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学科!$AY$32</c:f>
              <c:numCache>
                <c:formatCode>General</c:formatCode>
                <c:ptCount val="1"/>
                <c:pt idx="0">
                  <c:v>56</c:v>
                </c:pt>
              </c:numCache>
            </c:numRef>
          </c:xVal>
          <c:yVal>
            <c:numRef>
              <c:f>学科!$AX$32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学科!$AZ$32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学科!$AY$33</c:f>
              <c:numCache>
                <c:formatCode>General</c:formatCode>
                <c:ptCount val="1"/>
                <c:pt idx="0">
                  <c:v>56</c:v>
                </c:pt>
              </c:numCache>
            </c:numRef>
          </c:xVal>
          <c:yVal>
            <c:numRef>
              <c:f>学科!$AX$33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学科!$AZ$33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3224320"/>
        <c:axId val="153225856"/>
      </c:bubbleChart>
      <c:valAx>
        <c:axId val="153224320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3225856"/>
        <c:crosses val="autoZero"/>
        <c:crossBetween val="midCat"/>
      </c:valAx>
      <c:valAx>
        <c:axId val="15322585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224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统计学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学科!$BC$39</c:f>
              <c:numCache>
                <c:formatCode>General</c:formatCode>
                <c:ptCount val="1"/>
                <c:pt idx="0">
                  <c:v>3926</c:v>
                </c:pt>
              </c:numCache>
            </c:numRef>
          </c:xVal>
          <c:yVal>
            <c:numRef>
              <c:f>学科!$BB$39</c:f>
              <c:numCache>
                <c:formatCode>General</c:formatCode>
                <c:ptCount val="1"/>
                <c:pt idx="0">
                  <c:v>445</c:v>
                </c:pt>
              </c:numCache>
            </c:numRef>
          </c:yVal>
          <c:bubbleSize>
            <c:numRef>
              <c:f>学科!$BD$39</c:f>
              <c:numCache>
                <c:formatCode>General</c:formatCode>
                <c:ptCount val="1"/>
                <c:pt idx="0">
                  <c:v>22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学科!$BC$2</c:f>
              <c:numCache>
                <c:formatCode>General</c:formatCode>
                <c:ptCount val="1"/>
                <c:pt idx="0">
                  <c:v>578</c:v>
                </c:pt>
              </c:numCache>
            </c:numRef>
          </c:xVal>
          <c:yVal>
            <c:numRef>
              <c:f>学科!$BB$2</c:f>
              <c:numCache>
                <c:formatCode>General</c:formatCode>
                <c:ptCount val="1"/>
                <c:pt idx="0">
                  <c:v>59</c:v>
                </c:pt>
              </c:numCache>
            </c:numRef>
          </c:yVal>
          <c:bubbleSize>
            <c:numRef>
              <c:f>学科!$BD$2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学科!$BC$3</c:f>
              <c:numCache>
                <c:formatCode>General</c:formatCode>
                <c:ptCount val="1"/>
                <c:pt idx="0">
                  <c:v>326</c:v>
                </c:pt>
              </c:numCache>
            </c:numRef>
          </c:xVal>
          <c:yVal>
            <c:numRef>
              <c:f>学科!$BB$3</c:f>
              <c:numCache>
                <c:formatCode>General</c:formatCode>
                <c:ptCount val="1"/>
                <c:pt idx="0">
                  <c:v>38</c:v>
                </c:pt>
              </c:numCache>
            </c:numRef>
          </c:yVal>
          <c:bubbleSize>
            <c:numRef>
              <c:f>学科!$BD$3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"/>
          <c:order val="3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学科!$BC$4</c:f>
              <c:numCache>
                <c:formatCode>General</c:formatCode>
                <c:ptCount val="1"/>
                <c:pt idx="0">
                  <c:v>244</c:v>
                </c:pt>
              </c:numCache>
            </c:numRef>
          </c:xVal>
          <c:yVal>
            <c:numRef>
              <c:f>学科!$BB$4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学科!$BD$4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4"/>
          <c:order val="4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学科!$BC$5</c:f>
              <c:numCache>
                <c:formatCode>General</c:formatCode>
                <c:ptCount val="1"/>
                <c:pt idx="0">
                  <c:v>240</c:v>
                </c:pt>
              </c:numCache>
            </c:numRef>
          </c:xVal>
          <c:yVal>
            <c:numRef>
              <c:f>学科!$BB$5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bubbleSize>
            <c:numRef>
              <c:f>学科!$BD$5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5"/>
          <c:order val="5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学科!$BC$6</c:f>
              <c:numCache>
                <c:formatCode>General</c:formatCode>
                <c:ptCount val="1"/>
                <c:pt idx="0">
                  <c:v>238</c:v>
                </c:pt>
              </c:numCache>
            </c:numRef>
          </c:xVal>
          <c:yVal>
            <c:numRef>
              <c:f>学科!$BB$6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学科!$BD$6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6"/>
          <c:order val="6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学科!$BC$7</c:f>
              <c:numCache>
                <c:formatCode>General</c:formatCode>
                <c:ptCount val="1"/>
                <c:pt idx="0">
                  <c:v>236</c:v>
                </c:pt>
              </c:numCache>
            </c:numRef>
          </c:xVal>
          <c:yVal>
            <c:numRef>
              <c:f>学科!$BB$7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bubbleSize>
            <c:numRef>
              <c:f>学科!$BD$7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7"/>
          <c:order val="7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学科!$BC$8</c:f>
              <c:numCache>
                <c:formatCode>General</c:formatCode>
                <c:ptCount val="1"/>
                <c:pt idx="0">
                  <c:v>210</c:v>
                </c:pt>
              </c:numCache>
            </c:numRef>
          </c:xVal>
          <c:yVal>
            <c:numRef>
              <c:f>学科!$BB$8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bubbleSize>
            <c:numRef>
              <c:f>学科!$BD$8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8"/>
          <c:order val="8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学科!$BC$9</c:f>
              <c:numCache>
                <c:formatCode>General</c:formatCode>
                <c:ptCount val="1"/>
                <c:pt idx="0">
                  <c:v>182</c:v>
                </c:pt>
              </c:numCache>
            </c:numRef>
          </c:xVal>
          <c:yVal>
            <c:numRef>
              <c:f>学科!$BB$9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学科!$BD$9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9"/>
          <c:order val="9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学科!$BC$10</c:f>
              <c:numCache>
                <c:formatCode>General</c:formatCode>
                <c:ptCount val="1"/>
                <c:pt idx="0">
                  <c:v>166</c:v>
                </c:pt>
              </c:numCache>
            </c:numRef>
          </c:xVal>
          <c:yVal>
            <c:numRef>
              <c:f>学科!$BB$10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学科!$BD$10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0"/>
          <c:order val="10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学科!$BC$11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学科!$BB$11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学科!$BD$11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1"/>
          <c:order val="11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学科!$BC$12</c:f>
              <c:numCache>
                <c:formatCode>General</c:formatCode>
                <c:ptCount val="1"/>
                <c:pt idx="0">
                  <c:v>118</c:v>
                </c:pt>
              </c:numCache>
            </c:numRef>
          </c:xVal>
          <c:yVal>
            <c:numRef>
              <c:f>学科!$BB$12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学科!$BD$12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2"/>
          <c:order val="12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学科!$BC$13</c:f>
              <c:numCache>
                <c:formatCode>General</c:formatCode>
                <c:ptCount val="1"/>
                <c:pt idx="0">
                  <c:v>110</c:v>
                </c:pt>
              </c:numCache>
            </c:numRef>
          </c:xVal>
          <c:yVal>
            <c:numRef>
              <c:f>学科!$BB$13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学科!$BD$13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3"/>
          <c:order val="13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学科!$BC$14</c:f>
              <c:numCache>
                <c:formatCode>General</c:formatCode>
                <c:ptCount val="1"/>
                <c:pt idx="0">
                  <c:v>104</c:v>
                </c:pt>
              </c:numCache>
            </c:numRef>
          </c:xVal>
          <c:yVal>
            <c:numRef>
              <c:f>学科!$BB$14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bubbleSize>
            <c:numRef>
              <c:f>学科!$BD$14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4"/>
          <c:order val="14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学科!$BC$15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学科!$BB$15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学科!$BD$15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5"/>
          <c:order val="15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学科!$BC$16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学科!$BB$16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学科!$BD$16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6"/>
          <c:order val="16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学科!$BC$17</c:f>
              <c:numCache>
                <c:formatCode>General</c:formatCode>
                <c:ptCount val="1"/>
                <c:pt idx="0">
                  <c:v>92</c:v>
                </c:pt>
              </c:numCache>
            </c:numRef>
          </c:xVal>
          <c:yVal>
            <c:numRef>
              <c:f>学科!$BB$17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学科!$BD$17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7"/>
          <c:order val="17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学科!$BC$18</c:f>
              <c:numCache>
                <c:formatCode>General</c:formatCode>
                <c:ptCount val="1"/>
                <c:pt idx="0">
                  <c:v>88</c:v>
                </c:pt>
              </c:numCache>
            </c:numRef>
          </c:xVal>
          <c:yVal>
            <c:numRef>
              <c:f>学科!$BB$18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学科!$BD$18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8"/>
          <c:order val="18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学科!$BC$19</c:f>
              <c:numCache>
                <c:formatCode>General</c:formatCode>
                <c:ptCount val="1"/>
                <c:pt idx="0">
                  <c:v>84</c:v>
                </c:pt>
              </c:numCache>
            </c:numRef>
          </c:xVal>
          <c:yVal>
            <c:numRef>
              <c:f>学科!$BB$19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学科!$BD$19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学科!$BC$20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学科!$BB$20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学科!$BD$20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学科!$BC$21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学科!$BB$21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学科!$BD$21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学科!$BC$22</c:f>
              <c:numCache>
                <c:formatCode>General</c:formatCode>
                <c:ptCount val="1"/>
                <c:pt idx="0">
                  <c:v>76</c:v>
                </c:pt>
              </c:numCache>
            </c:numRef>
          </c:xVal>
          <c:yVal>
            <c:numRef>
              <c:f>学科!$BB$22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学科!$BD$22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2"/>
          <c:order val="22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学科!$BC$23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学科!$BB$23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学科!$BD$23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学科!$BC$24</c:f>
              <c:numCache>
                <c:formatCode>General</c:formatCode>
                <c:ptCount val="1"/>
                <c:pt idx="0">
                  <c:v>56</c:v>
                </c:pt>
              </c:numCache>
            </c:numRef>
          </c:xVal>
          <c:yVal>
            <c:numRef>
              <c:f>学科!$BB$24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学科!$BD$24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学科!$BC$25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学科!$BB$25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学科!$BD$25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学科!$BC$26</c:f>
              <c:numCache>
                <c:formatCode>General</c:formatCode>
                <c:ptCount val="1"/>
                <c:pt idx="0">
                  <c:v>42</c:v>
                </c:pt>
              </c:numCache>
            </c:numRef>
          </c:xVal>
          <c:yVal>
            <c:numRef>
              <c:f>学科!$BB$26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学科!$BD$26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6"/>
          <c:order val="26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学科!$BC$27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学科!$BB$27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学科!$BD$27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学科!$BC$28</c:f>
              <c:numCache>
                <c:formatCode>General</c:formatCode>
                <c:ptCount val="1"/>
                <c:pt idx="0">
                  <c:v>32</c:v>
                </c:pt>
              </c:numCache>
            </c:numRef>
          </c:xVal>
          <c:yVal>
            <c:numRef>
              <c:f>学科!$BB$28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学科!$BD$28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学科!$BC$29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学科!$BB$29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学科!$BD$29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学科!$BC$30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学科!$BB$30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学科!$BD$30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学科!$BC$31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学科!$BB$31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学科!$BD$31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学科!$BC$32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学科!$BB$32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学科!$BD$32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3543040"/>
        <c:axId val="153544576"/>
      </c:bubbleChart>
      <c:valAx>
        <c:axId val="153543040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3544576"/>
        <c:crosses val="autoZero"/>
        <c:crossBetween val="midCat"/>
      </c:valAx>
      <c:valAx>
        <c:axId val="15354457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543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图书馆、情报与文献学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学科!$BG$39</c:f>
              <c:numCache>
                <c:formatCode>General</c:formatCode>
                <c:ptCount val="1"/>
                <c:pt idx="0">
                  <c:v>10668</c:v>
                </c:pt>
              </c:numCache>
            </c:numRef>
          </c:xVal>
          <c:yVal>
            <c:numRef>
              <c:f>学科!$BF$39</c:f>
              <c:numCache>
                <c:formatCode>General</c:formatCode>
                <c:ptCount val="1"/>
                <c:pt idx="0">
                  <c:v>1236</c:v>
                </c:pt>
              </c:numCache>
            </c:numRef>
          </c:yVal>
          <c:bubbleSize>
            <c:numRef>
              <c:f>学科!$BH$39</c:f>
              <c:numCache>
                <c:formatCode>General</c:formatCode>
                <c:ptCount val="1"/>
                <c:pt idx="0">
                  <c:v>48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学科!$BG$2</c:f>
              <c:numCache>
                <c:formatCode>General</c:formatCode>
                <c:ptCount val="1"/>
                <c:pt idx="0">
                  <c:v>1254</c:v>
                </c:pt>
              </c:numCache>
            </c:numRef>
          </c:xVal>
          <c:yVal>
            <c:numRef>
              <c:f>学科!$BF$2</c:f>
              <c:numCache>
                <c:formatCode>General</c:formatCode>
                <c:ptCount val="1"/>
                <c:pt idx="0">
                  <c:v>139</c:v>
                </c:pt>
              </c:numCache>
            </c:numRef>
          </c:yVal>
          <c:bubbleSize>
            <c:numRef>
              <c:f>学科!$BH$2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学科!$BG$3</c:f>
              <c:numCache>
                <c:formatCode>General</c:formatCode>
                <c:ptCount val="1"/>
                <c:pt idx="0">
                  <c:v>970</c:v>
                </c:pt>
              </c:numCache>
            </c:numRef>
          </c:xVal>
          <c:yVal>
            <c:numRef>
              <c:f>学科!$BF$3</c:f>
              <c:numCache>
                <c:formatCode>General</c:formatCode>
                <c:ptCount val="1"/>
                <c:pt idx="0">
                  <c:v>108</c:v>
                </c:pt>
              </c:numCache>
            </c:numRef>
          </c:yVal>
          <c:bubbleSize>
            <c:numRef>
              <c:f>学科!$BH$3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3"/>
          <c:order val="3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学科!$BG$4</c:f>
              <c:numCache>
                <c:formatCode>General</c:formatCode>
                <c:ptCount val="1"/>
                <c:pt idx="0">
                  <c:v>888</c:v>
                </c:pt>
              </c:numCache>
            </c:numRef>
          </c:xVal>
          <c:yVal>
            <c:numRef>
              <c:f>学科!$BF$4</c:f>
              <c:numCache>
                <c:formatCode>General</c:formatCode>
                <c:ptCount val="1"/>
                <c:pt idx="0">
                  <c:v>92</c:v>
                </c:pt>
              </c:numCache>
            </c:numRef>
          </c:yVal>
          <c:bubbleSize>
            <c:numRef>
              <c:f>学科!$BH$4</c:f>
              <c:numCache>
                <c:formatCode>General</c:formatCode>
                <c:ptCount val="1"/>
                <c:pt idx="0">
                  <c:v>11</c:v>
                </c:pt>
              </c:numCache>
            </c:numRef>
          </c:bubbleSize>
          <c:bubble3D val="0"/>
        </c:ser>
        <c:ser>
          <c:idx val="4"/>
          <c:order val="4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学科!$BG$5</c:f>
              <c:numCache>
                <c:formatCode>General</c:formatCode>
                <c:ptCount val="1"/>
                <c:pt idx="0">
                  <c:v>852</c:v>
                </c:pt>
              </c:numCache>
            </c:numRef>
          </c:xVal>
          <c:yVal>
            <c:numRef>
              <c:f>学科!$BF$5</c:f>
              <c:numCache>
                <c:formatCode>General</c:formatCode>
                <c:ptCount val="1"/>
                <c:pt idx="0">
                  <c:v>96</c:v>
                </c:pt>
              </c:numCache>
            </c:numRef>
          </c:yVal>
          <c:bubbleSize>
            <c:numRef>
              <c:f>学科!$BH$5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5"/>
          <c:order val="5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学科!$BG$6</c:f>
              <c:numCache>
                <c:formatCode>General</c:formatCode>
                <c:ptCount val="1"/>
                <c:pt idx="0">
                  <c:v>624</c:v>
                </c:pt>
              </c:numCache>
            </c:numRef>
          </c:xVal>
          <c:yVal>
            <c:numRef>
              <c:f>学科!$BF$6</c:f>
              <c:numCache>
                <c:formatCode>General</c:formatCode>
                <c:ptCount val="1"/>
                <c:pt idx="0">
                  <c:v>70</c:v>
                </c:pt>
              </c:numCache>
            </c:numRef>
          </c:yVal>
          <c:bubbleSize>
            <c:numRef>
              <c:f>学科!$BH$6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6"/>
          <c:order val="6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学科!$BG$7</c:f>
              <c:numCache>
                <c:formatCode>General</c:formatCode>
                <c:ptCount val="1"/>
                <c:pt idx="0">
                  <c:v>590</c:v>
                </c:pt>
              </c:numCache>
            </c:numRef>
          </c:xVal>
          <c:yVal>
            <c:numRef>
              <c:f>学科!$BF$7</c:f>
              <c:numCache>
                <c:formatCode>General</c:formatCode>
                <c:ptCount val="1"/>
                <c:pt idx="0">
                  <c:v>67</c:v>
                </c:pt>
              </c:numCache>
            </c:numRef>
          </c:yVal>
          <c:bubbleSize>
            <c:numRef>
              <c:f>学科!$BH$7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7"/>
          <c:order val="7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学科!$BG$8</c:f>
              <c:numCache>
                <c:formatCode>General</c:formatCode>
                <c:ptCount val="1"/>
                <c:pt idx="0">
                  <c:v>468</c:v>
                </c:pt>
              </c:numCache>
            </c:numRef>
          </c:xVal>
          <c:yVal>
            <c:numRef>
              <c:f>学科!$BF$8</c:f>
              <c:numCache>
                <c:formatCode>General</c:formatCode>
                <c:ptCount val="1"/>
                <c:pt idx="0">
                  <c:v>57</c:v>
                </c:pt>
              </c:numCache>
            </c:numRef>
          </c:yVal>
          <c:bubbleSize>
            <c:numRef>
              <c:f>学科!$BH$8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8"/>
          <c:order val="8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学科!$BG$9</c:f>
              <c:numCache>
                <c:formatCode>General</c:formatCode>
                <c:ptCount val="1"/>
                <c:pt idx="0">
                  <c:v>382</c:v>
                </c:pt>
              </c:numCache>
            </c:numRef>
          </c:xVal>
          <c:yVal>
            <c:numRef>
              <c:f>学科!$BF$9</c:f>
              <c:numCache>
                <c:formatCode>General</c:formatCode>
                <c:ptCount val="1"/>
                <c:pt idx="0">
                  <c:v>45</c:v>
                </c:pt>
              </c:numCache>
            </c:numRef>
          </c:yVal>
          <c:bubbleSize>
            <c:numRef>
              <c:f>学科!$BH$9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9"/>
          <c:order val="9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学科!$BG$10</c:f>
              <c:numCache>
                <c:formatCode>General</c:formatCode>
                <c:ptCount val="1"/>
                <c:pt idx="0">
                  <c:v>376</c:v>
                </c:pt>
              </c:numCache>
            </c:numRef>
          </c:xVal>
          <c:yVal>
            <c:numRef>
              <c:f>学科!$BF$10</c:f>
              <c:numCache>
                <c:formatCode>General</c:formatCode>
                <c:ptCount val="1"/>
                <c:pt idx="0">
                  <c:v>45</c:v>
                </c:pt>
              </c:numCache>
            </c:numRef>
          </c:yVal>
          <c:bubbleSize>
            <c:numRef>
              <c:f>学科!$BH$10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0"/>
          <c:order val="10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学科!$BG$11</c:f>
              <c:numCache>
                <c:formatCode>General</c:formatCode>
                <c:ptCount val="1"/>
                <c:pt idx="0">
                  <c:v>344</c:v>
                </c:pt>
              </c:numCache>
            </c:numRef>
          </c:xVal>
          <c:yVal>
            <c:numRef>
              <c:f>学科!$BF$11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bubbleSize>
            <c:numRef>
              <c:f>学科!$BH$11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1"/>
          <c:order val="11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学科!$BG$12</c:f>
              <c:numCache>
                <c:formatCode>General</c:formatCode>
                <c:ptCount val="1"/>
                <c:pt idx="0">
                  <c:v>328</c:v>
                </c:pt>
              </c:numCache>
            </c:numRef>
          </c:xVal>
          <c:yVal>
            <c:numRef>
              <c:f>学科!$BF$12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bubbleSize>
            <c:numRef>
              <c:f>学科!$BH$12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2"/>
          <c:order val="12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学科!$BG$13</c:f>
              <c:numCache>
                <c:formatCode>General</c:formatCode>
                <c:ptCount val="1"/>
                <c:pt idx="0">
                  <c:v>300</c:v>
                </c:pt>
              </c:numCache>
            </c:numRef>
          </c:xVal>
          <c:yVal>
            <c:numRef>
              <c:f>学科!$BF$13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学科!$BH$13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3"/>
          <c:order val="13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学科!$BG$14</c:f>
              <c:numCache>
                <c:formatCode>General</c:formatCode>
                <c:ptCount val="1"/>
                <c:pt idx="0">
                  <c:v>268</c:v>
                </c:pt>
              </c:numCache>
            </c:numRef>
          </c:xVal>
          <c:yVal>
            <c:numRef>
              <c:f>学科!$BF$14</c:f>
              <c:numCache>
                <c:formatCode>General</c:formatCode>
                <c:ptCount val="1"/>
                <c:pt idx="0">
                  <c:v>32</c:v>
                </c:pt>
              </c:numCache>
            </c:numRef>
          </c:yVal>
          <c:bubbleSize>
            <c:numRef>
              <c:f>学科!$BH$14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4"/>
          <c:order val="14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学科!$BG$15</c:f>
              <c:numCache>
                <c:formatCode>General</c:formatCode>
                <c:ptCount val="1"/>
                <c:pt idx="0">
                  <c:v>250</c:v>
                </c:pt>
              </c:numCache>
            </c:numRef>
          </c:xVal>
          <c:yVal>
            <c:numRef>
              <c:f>学科!$BF$15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  <c:bubbleSize>
            <c:numRef>
              <c:f>学科!$BH$15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5"/>
          <c:order val="15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学科!$BG$16</c:f>
              <c:numCache>
                <c:formatCode>General</c:formatCode>
                <c:ptCount val="1"/>
                <c:pt idx="0">
                  <c:v>248</c:v>
                </c:pt>
              </c:numCache>
            </c:numRef>
          </c:xVal>
          <c:yVal>
            <c:numRef>
              <c:f>学科!$BF$16</c:f>
              <c:numCache>
                <c:formatCode>General</c:formatCode>
                <c:ptCount val="1"/>
                <c:pt idx="0">
                  <c:v>31</c:v>
                </c:pt>
              </c:numCache>
            </c:numRef>
          </c:yVal>
          <c:bubbleSize>
            <c:numRef>
              <c:f>学科!$BH$16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6"/>
          <c:order val="16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学科!$BG$17</c:f>
              <c:numCache>
                <c:formatCode>General</c:formatCode>
                <c:ptCount val="1"/>
                <c:pt idx="0">
                  <c:v>212</c:v>
                </c:pt>
              </c:numCache>
            </c:numRef>
          </c:xVal>
          <c:yVal>
            <c:numRef>
              <c:f>学科!$BF$17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bubbleSize>
            <c:numRef>
              <c:f>学科!$BH$17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7"/>
          <c:order val="17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学科!$BG$18</c:f>
              <c:numCache>
                <c:formatCode>General</c:formatCode>
                <c:ptCount val="1"/>
                <c:pt idx="0">
                  <c:v>202</c:v>
                </c:pt>
              </c:numCache>
            </c:numRef>
          </c:xVal>
          <c:yVal>
            <c:numRef>
              <c:f>学科!$BF$18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bubbleSize>
            <c:numRef>
              <c:f>学科!$BH$18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8"/>
          <c:order val="18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学科!$BG$19</c:f>
              <c:numCache>
                <c:formatCode>General</c:formatCode>
                <c:ptCount val="1"/>
                <c:pt idx="0">
                  <c:v>200</c:v>
                </c:pt>
              </c:numCache>
            </c:numRef>
          </c:xVal>
          <c:yVal>
            <c:numRef>
              <c:f>学科!$BF$19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bubbleSize>
            <c:numRef>
              <c:f>学科!$BH$19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学科!$BG$20</c:f>
              <c:numCache>
                <c:formatCode>General</c:formatCode>
                <c:ptCount val="1"/>
                <c:pt idx="0">
                  <c:v>200</c:v>
                </c:pt>
              </c:numCache>
            </c:numRef>
          </c:xVal>
          <c:yVal>
            <c:numRef>
              <c:f>学科!$BF$20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bubbleSize>
            <c:numRef>
              <c:f>学科!$BH$20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学科!$BG$21</c:f>
              <c:numCache>
                <c:formatCode>General</c:formatCode>
                <c:ptCount val="1"/>
                <c:pt idx="0">
                  <c:v>180</c:v>
                </c:pt>
              </c:numCache>
            </c:numRef>
          </c:xVal>
          <c:yVal>
            <c:numRef>
              <c:f>学科!$BF$21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bubbleSize>
            <c:numRef>
              <c:f>学科!$BH$21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学科!$BG$22</c:f>
              <c:numCache>
                <c:formatCode>General</c:formatCode>
                <c:ptCount val="1"/>
                <c:pt idx="0">
                  <c:v>158</c:v>
                </c:pt>
              </c:numCache>
            </c:numRef>
          </c:xVal>
          <c:yVal>
            <c:numRef>
              <c:f>学科!$BF$22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学科!$BH$22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2"/>
          <c:order val="22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学科!$BG$23</c:f>
              <c:numCache>
                <c:formatCode>General</c:formatCode>
                <c:ptCount val="1"/>
                <c:pt idx="0">
                  <c:v>140</c:v>
                </c:pt>
              </c:numCache>
            </c:numRef>
          </c:xVal>
          <c:yVal>
            <c:numRef>
              <c:f>学科!$BF$23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学科!$BH$23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学科!$BG$24</c:f>
              <c:numCache>
                <c:formatCode>General</c:formatCode>
                <c:ptCount val="1"/>
                <c:pt idx="0">
                  <c:v>136</c:v>
                </c:pt>
              </c:numCache>
            </c:numRef>
          </c:xVal>
          <c:yVal>
            <c:numRef>
              <c:f>学科!$BF$24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学科!$BH$24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学科!$BG$25</c:f>
              <c:numCache>
                <c:formatCode>General</c:formatCode>
                <c:ptCount val="1"/>
                <c:pt idx="0">
                  <c:v>136</c:v>
                </c:pt>
              </c:numCache>
            </c:numRef>
          </c:xVal>
          <c:yVal>
            <c:numRef>
              <c:f>学科!$BF$25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学科!$BH$25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学科!$BG$26</c:f>
              <c:numCache>
                <c:formatCode>General</c:formatCode>
                <c:ptCount val="1"/>
                <c:pt idx="0">
                  <c:v>136</c:v>
                </c:pt>
              </c:numCache>
            </c:numRef>
          </c:xVal>
          <c:yVal>
            <c:numRef>
              <c:f>学科!$BF$26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学科!$BH$26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学科!$BG$27</c:f>
              <c:numCache>
                <c:formatCode>General</c:formatCode>
                <c:ptCount val="1"/>
                <c:pt idx="0">
                  <c:v>136</c:v>
                </c:pt>
              </c:numCache>
            </c:numRef>
          </c:xVal>
          <c:yVal>
            <c:numRef>
              <c:f>学科!$BF$27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学科!$BH$27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学科!$BG$28</c:f>
              <c:numCache>
                <c:formatCode>General</c:formatCode>
                <c:ptCount val="1"/>
                <c:pt idx="0">
                  <c:v>136</c:v>
                </c:pt>
              </c:numCache>
            </c:numRef>
          </c:xVal>
          <c:yVal>
            <c:numRef>
              <c:f>学科!$BF$28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学科!$BH$28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学科!$BG$29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学科!$BF$29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学科!$BH$29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学科!$BG$30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学科!$BF$30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学科!$BH$30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学科!$BG$31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学科!$BF$31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学科!$BH$31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学科!$BG$32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学科!$BF$32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学科!$BH$32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学科!$BG$33</c:f>
              <c:numCache>
                <c:formatCode>General</c:formatCode>
                <c:ptCount val="1"/>
                <c:pt idx="0">
                  <c:v>42</c:v>
                </c:pt>
              </c:numCache>
            </c:numRef>
          </c:xVal>
          <c:yVal>
            <c:numRef>
              <c:f>学科!$BF$33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学科!$BH$33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3"/>
          <c:order val="33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学科!$BG$34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学科!$BF$34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学科!$BH$34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学科!$BG$35</c:f>
              <c:numCache>
                <c:formatCode>General</c:formatCode>
                <c:ptCount val="1"/>
                <c:pt idx="0">
                  <c:v>32</c:v>
                </c:pt>
              </c:numCache>
            </c:numRef>
          </c:xVal>
          <c:yVal>
            <c:numRef>
              <c:f>学科!$BF$35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学科!$BH$35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3848832"/>
        <c:axId val="153858816"/>
      </c:bubbleChart>
      <c:valAx>
        <c:axId val="153848832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3858816"/>
        <c:crosses val="autoZero"/>
        <c:crossBetween val="midCat"/>
      </c:valAx>
      <c:valAx>
        <c:axId val="15385881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8488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外国文学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学科!$BK$39</c:f>
              <c:numCache>
                <c:formatCode>General</c:formatCode>
                <c:ptCount val="1"/>
                <c:pt idx="0">
                  <c:v>9394</c:v>
                </c:pt>
              </c:numCache>
            </c:numRef>
          </c:xVal>
          <c:yVal>
            <c:numRef>
              <c:f>学科!$BJ$39</c:f>
              <c:numCache>
                <c:formatCode>General</c:formatCode>
                <c:ptCount val="1"/>
                <c:pt idx="0">
                  <c:v>1073</c:v>
                </c:pt>
              </c:numCache>
            </c:numRef>
          </c:yVal>
          <c:bubbleSize>
            <c:numRef>
              <c:f>学科!$BL$39</c:f>
              <c:numCache>
                <c:formatCode>General</c:formatCode>
                <c:ptCount val="1"/>
                <c:pt idx="0">
                  <c:v>64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学科!$BK$2</c:f>
              <c:numCache>
                <c:formatCode>General</c:formatCode>
                <c:ptCount val="1"/>
                <c:pt idx="0">
                  <c:v>1280</c:v>
                </c:pt>
              </c:numCache>
            </c:numRef>
          </c:xVal>
          <c:yVal>
            <c:numRef>
              <c:f>学科!$BJ$2</c:f>
              <c:numCache>
                <c:formatCode>General</c:formatCode>
                <c:ptCount val="1"/>
                <c:pt idx="0">
                  <c:v>139</c:v>
                </c:pt>
              </c:numCache>
            </c:numRef>
          </c:yVal>
          <c:bubbleSize>
            <c:numRef>
              <c:f>学科!$BL$2</c:f>
              <c:numCache>
                <c:formatCode>General</c:formatCode>
                <c:ptCount val="1"/>
                <c:pt idx="0">
                  <c:v>14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学科!$BK$3</c:f>
              <c:numCache>
                <c:formatCode>General</c:formatCode>
                <c:ptCount val="1"/>
                <c:pt idx="0">
                  <c:v>1030</c:v>
                </c:pt>
              </c:numCache>
            </c:numRef>
          </c:xVal>
          <c:yVal>
            <c:numRef>
              <c:f>学科!$BJ$3</c:f>
              <c:numCache>
                <c:formatCode>General</c:formatCode>
                <c:ptCount val="1"/>
                <c:pt idx="0">
                  <c:v>114</c:v>
                </c:pt>
              </c:numCache>
            </c:numRef>
          </c:yVal>
          <c:bubbleSize>
            <c:numRef>
              <c:f>学科!$BL$3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学科!$BK$4</c:f>
              <c:numCache>
                <c:formatCode>General</c:formatCode>
                <c:ptCount val="1"/>
                <c:pt idx="0">
                  <c:v>946</c:v>
                </c:pt>
              </c:numCache>
            </c:numRef>
          </c:xVal>
          <c:yVal>
            <c:numRef>
              <c:f>学科!$BJ$4</c:f>
              <c:numCache>
                <c:formatCode>General</c:formatCode>
                <c:ptCount val="1"/>
                <c:pt idx="0">
                  <c:v>105</c:v>
                </c:pt>
              </c:numCache>
            </c:numRef>
          </c:yVal>
          <c:bubbleSize>
            <c:numRef>
              <c:f>学科!$BL$4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学科!$BK$5</c:f>
              <c:numCache>
                <c:formatCode>General</c:formatCode>
                <c:ptCount val="1"/>
                <c:pt idx="0">
                  <c:v>750</c:v>
                </c:pt>
              </c:numCache>
            </c:numRef>
          </c:xVal>
          <c:yVal>
            <c:numRef>
              <c:f>学科!$BJ$5</c:f>
              <c:numCache>
                <c:formatCode>General</c:formatCode>
                <c:ptCount val="1"/>
                <c:pt idx="0">
                  <c:v>83</c:v>
                </c:pt>
              </c:numCache>
            </c:numRef>
          </c:yVal>
          <c:bubbleSize>
            <c:numRef>
              <c:f>学科!$BL$5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学科!$BK$6</c:f>
              <c:numCache>
                <c:formatCode>General</c:formatCode>
                <c:ptCount val="1"/>
                <c:pt idx="0">
                  <c:v>474</c:v>
                </c:pt>
              </c:numCache>
            </c:numRef>
          </c:xVal>
          <c:yVal>
            <c:numRef>
              <c:f>学科!$BJ$6</c:f>
              <c:numCache>
                <c:formatCode>General</c:formatCode>
                <c:ptCount val="1"/>
                <c:pt idx="0">
                  <c:v>57</c:v>
                </c:pt>
              </c:numCache>
            </c:numRef>
          </c:yVal>
          <c:bubbleSize>
            <c:numRef>
              <c:f>学科!$BL$6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学科!$BK$7</c:f>
              <c:numCache>
                <c:formatCode>General</c:formatCode>
                <c:ptCount val="1"/>
                <c:pt idx="0">
                  <c:v>396</c:v>
                </c:pt>
              </c:numCache>
            </c:numRef>
          </c:xVal>
          <c:yVal>
            <c:numRef>
              <c:f>学科!$BJ$7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bubbleSize>
            <c:numRef>
              <c:f>学科!$BL$7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学科!$BK$8</c:f>
              <c:numCache>
                <c:formatCode>General</c:formatCode>
                <c:ptCount val="1"/>
                <c:pt idx="0">
                  <c:v>396</c:v>
                </c:pt>
              </c:numCache>
            </c:numRef>
          </c:xVal>
          <c:yVal>
            <c:numRef>
              <c:f>学科!$BJ$8</c:f>
              <c:numCache>
                <c:formatCode>General</c:formatCode>
                <c:ptCount val="1"/>
                <c:pt idx="0">
                  <c:v>45</c:v>
                </c:pt>
              </c:numCache>
            </c:numRef>
          </c:yVal>
          <c:bubbleSize>
            <c:numRef>
              <c:f>学科!$BL$8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学科!$BK$9</c:f>
              <c:numCache>
                <c:formatCode>General</c:formatCode>
                <c:ptCount val="1"/>
                <c:pt idx="0">
                  <c:v>360</c:v>
                </c:pt>
              </c:numCache>
            </c:numRef>
          </c:xVal>
          <c:yVal>
            <c:numRef>
              <c:f>学科!$BJ$9</c:f>
              <c:numCache>
                <c:formatCode>General</c:formatCode>
                <c:ptCount val="1"/>
                <c:pt idx="0">
                  <c:v>43</c:v>
                </c:pt>
              </c:numCache>
            </c:numRef>
          </c:yVal>
          <c:bubbleSize>
            <c:numRef>
              <c:f>学科!$BL$9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学科!$BK$10</c:f>
              <c:numCache>
                <c:formatCode>General</c:formatCode>
                <c:ptCount val="1"/>
                <c:pt idx="0">
                  <c:v>358</c:v>
                </c:pt>
              </c:numCache>
            </c:numRef>
          </c:xVal>
          <c:yVal>
            <c:numRef>
              <c:f>学科!$BJ$10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bubbleSize>
            <c:numRef>
              <c:f>学科!$BL$10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学科!$BK$11</c:f>
              <c:numCache>
                <c:formatCode>General</c:formatCode>
                <c:ptCount val="1"/>
                <c:pt idx="0">
                  <c:v>338</c:v>
                </c:pt>
              </c:numCache>
            </c:numRef>
          </c:xVal>
          <c:yVal>
            <c:numRef>
              <c:f>学科!$BJ$11</c:f>
              <c:numCache>
                <c:formatCode>General</c:formatCode>
                <c:ptCount val="1"/>
                <c:pt idx="0">
                  <c:v>38</c:v>
                </c:pt>
              </c:numCache>
            </c:numRef>
          </c:yVal>
          <c:bubbleSize>
            <c:numRef>
              <c:f>学科!$BL$11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学科!$BK$12</c:f>
              <c:numCache>
                <c:formatCode>General</c:formatCode>
                <c:ptCount val="1"/>
                <c:pt idx="0">
                  <c:v>308</c:v>
                </c:pt>
              </c:numCache>
            </c:numRef>
          </c:xVal>
          <c:yVal>
            <c:numRef>
              <c:f>学科!$BJ$12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bubbleSize>
            <c:numRef>
              <c:f>学科!$BL$12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学科!$BK$13</c:f>
              <c:numCache>
                <c:formatCode>General</c:formatCode>
                <c:ptCount val="1"/>
                <c:pt idx="0">
                  <c:v>282</c:v>
                </c:pt>
              </c:numCache>
            </c:numRef>
          </c:xVal>
          <c:yVal>
            <c:numRef>
              <c:f>学科!$BJ$13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学科!$BL$13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学科!$BK$14</c:f>
              <c:numCache>
                <c:formatCode>General</c:formatCode>
                <c:ptCount val="1"/>
                <c:pt idx="0">
                  <c:v>244</c:v>
                </c:pt>
              </c:numCache>
            </c:numRef>
          </c:xVal>
          <c:yVal>
            <c:numRef>
              <c:f>学科!$BJ$14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  <c:bubbleSize>
            <c:numRef>
              <c:f>学科!$BL$14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学科!$BK$15</c:f>
              <c:numCache>
                <c:formatCode>General</c:formatCode>
                <c:ptCount val="1"/>
                <c:pt idx="0">
                  <c:v>230</c:v>
                </c:pt>
              </c:numCache>
            </c:numRef>
          </c:xVal>
          <c:yVal>
            <c:numRef>
              <c:f>学科!$BJ$15</c:f>
              <c:numCache>
                <c:formatCode>General</c:formatCode>
                <c:ptCount val="1"/>
                <c:pt idx="0">
                  <c:v>26</c:v>
                </c:pt>
              </c:numCache>
            </c:numRef>
          </c:yVal>
          <c:bubbleSize>
            <c:numRef>
              <c:f>学科!$BL$15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5"/>
          <c:order val="15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学科!$BK$16</c:f>
              <c:numCache>
                <c:formatCode>General</c:formatCode>
                <c:ptCount val="1"/>
                <c:pt idx="0">
                  <c:v>208</c:v>
                </c:pt>
              </c:numCache>
            </c:numRef>
          </c:xVal>
          <c:yVal>
            <c:numRef>
              <c:f>学科!$BJ$16</c:f>
              <c:numCache>
                <c:formatCode>General</c:formatCode>
                <c:ptCount val="1"/>
                <c:pt idx="0">
                  <c:v>26</c:v>
                </c:pt>
              </c:numCache>
            </c:numRef>
          </c:yVal>
          <c:bubbleSize>
            <c:numRef>
              <c:f>学科!$BL$16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6"/>
          <c:order val="16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学科!$BK$17</c:f>
              <c:numCache>
                <c:formatCode>General</c:formatCode>
                <c:ptCount val="1"/>
                <c:pt idx="0">
                  <c:v>184</c:v>
                </c:pt>
              </c:numCache>
            </c:numRef>
          </c:xVal>
          <c:yVal>
            <c:numRef>
              <c:f>学科!$BJ$17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学科!$BL$17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7"/>
          <c:order val="17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学科!$BK$18</c:f>
              <c:numCache>
                <c:formatCode>General</c:formatCode>
                <c:ptCount val="1"/>
                <c:pt idx="0">
                  <c:v>178</c:v>
                </c:pt>
              </c:numCache>
            </c:numRef>
          </c:xVal>
          <c:yVal>
            <c:numRef>
              <c:f>学科!$BJ$18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学科!$BL$18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8"/>
          <c:order val="18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学科!$BK$19</c:f>
              <c:numCache>
                <c:formatCode>General</c:formatCode>
                <c:ptCount val="1"/>
                <c:pt idx="0">
                  <c:v>176</c:v>
                </c:pt>
              </c:numCache>
            </c:numRef>
          </c:xVal>
          <c:yVal>
            <c:numRef>
              <c:f>学科!$BJ$19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bubbleSize>
            <c:numRef>
              <c:f>学科!$BL$19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学科!$BK$20</c:f>
              <c:numCache>
                <c:formatCode>General</c:formatCode>
                <c:ptCount val="1"/>
                <c:pt idx="0">
                  <c:v>168</c:v>
                </c:pt>
              </c:numCache>
            </c:numRef>
          </c:xVal>
          <c:yVal>
            <c:numRef>
              <c:f>学科!$BJ$20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学科!$BL$20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学科!$BK$21</c:f>
              <c:numCache>
                <c:formatCode>General</c:formatCode>
                <c:ptCount val="1"/>
                <c:pt idx="0">
                  <c:v>160</c:v>
                </c:pt>
              </c:numCache>
            </c:numRef>
          </c:xVal>
          <c:yVal>
            <c:numRef>
              <c:f>学科!$BJ$21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学科!$BL$21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学科!$BK$22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学科!$BJ$22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学科!$BL$22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2"/>
          <c:order val="22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学科!$BK$23</c:f>
              <c:numCache>
                <c:formatCode>General</c:formatCode>
                <c:ptCount val="1"/>
                <c:pt idx="0">
                  <c:v>104</c:v>
                </c:pt>
              </c:numCache>
            </c:numRef>
          </c:xVal>
          <c:yVal>
            <c:numRef>
              <c:f>学科!$BJ$23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bubbleSize>
            <c:numRef>
              <c:f>学科!$BL$23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学科!$BK$24</c:f>
              <c:numCache>
                <c:formatCode>General</c:formatCode>
                <c:ptCount val="1"/>
                <c:pt idx="0">
                  <c:v>104</c:v>
                </c:pt>
              </c:numCache>
            </c:numRef>
          </c:xVal>
          <c:yVal>
            <c:numRef>
              <c:f>学科!$BJ$24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bubbleSize>
            <c:numRef>
              <c:f>学科!$BL$24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学科!$BK$25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学科!$BJ$25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学科!$BL$25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学科!$BK$26</c:f>
              <c:numCache>
                <c:formatCode>General</c:formatCode>
                <c:ptCount val="1"/>
                <c:pt idx="0">
                  <c:v>88</c:v>
                </c:pt>
              </c:numCache>
            </c:numRef>
          </c:xVal>
          <c:yVal>
            <c:numRef>
              <c:f>学科!$BJ$26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学科!$BL$26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学科!$BK$27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学科!$BJ$27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学科!$BL$27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学科!$BK$28</c:f>
              <c:numCache>
                <c:formatCode>General</c:formatCode>
                <c:ptCount val="1"/>
                <c:pt idx="0">
                  <c:v>76</c:v>
                </c:pt>
              </c:numCache>
            </c:numRef>
          </c:xVal>
          <c:yVal>
            <c:numRef>
              <c:f>学科!$BJ$28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学科!$BL$28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8"/>
          <c:order val="28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学科!$BK$29</c:f>
              <c:numCache>
                <c:formatCode>General</c:formatCode>
                <c:ptCount val="1"/>
                <c:pt idx="0">
                  <c:v>72</c:v>
                </c:pt>
              </c:numCache>
            </c:numRef>
          </c:xVal>
          <c:yVal>
            <c:numRef>
              <c:f>学科!$BJ$29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学科!$BL$29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学科!$BK$30</c:f>
              <c:numCache>
                <c:formatCode>General</c:formatCode>
                <c:ptCount val="1"/>
                <c:pt idx="0">
                  <c:v>56</c:v>
                </c:pt>
              </c:numCache>
            </c:numRef>
          </c:xVal>
          <c:yVal>
            <c:numRef>
              <c:f>学科!$BJ$30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学科!$BL$30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学科!$BK$31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学科!$BJ$31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学科!$BL$31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学科!$BK$32</c:f>
              <c:numCache>
                <c:formatCode>General</c:formatCode>
                <c:ptCount val="1"/>
                <c:pt idx="0">
                  <c:v>36</c:v>
                </c:pt>
              </c:numCache>
            </c:numRef>
          </c:xVal>
          <c:yVal>
            <c:numRef>
              <c:f>学科!$BJ$32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学科!$BL$32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学科!$BK$33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学科!$BJ$33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学科!$BL$33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学科!$BK$34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学科!$BJ$34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学科!$BL$34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学科!$BK$35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学科!$BJ$35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学科!$BL$35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4228608"/>
        <c:axId val="154230144"/>
      </c:bubbleChart>
      <c:valAx>
        <c:axId val="154228608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4230144"/>
        <c:crosses val="autoZero"/>
        <c:crossBetween val="midCat"/>
      </c:valAx>
      <c:valAx>
        <c:axId val="15423014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228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新闻学与传播学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学科!$BO$39</c:f>
              <c:numCache>
                <c:formatCode>General</c:formatCode>
                <c:ptCount val="1"/>
                <c:pt idx="0">
                  <c:v>11000</c:v>
                </c:pt>
              </c:numCache>
            </c:numRef>
          </c:xVal>
          <c:yVal>
            <c:numRef>
              <c:f>学科!$BN$39</c:f>
              <c:numCache>
                <c:formatCode>General</c:formatCode>
                <c:ptCount val="1"/>
                <c:pt idx="0">
                  <c:v>1266</c:v>
                </c:pt>
              </c:numCache>
            </c:numRef>
          </c:yVal>
          <c:bubbleSize>
            <c:numRef>
              <c:f>学科!$BP$39</c:f>
              <c:numCache>
                <c:formatCode>General</c:formatCode>
                <c:ptCount val="1"/>
                <c:pt idx="0">
                  <c:v>55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学科!$BO$2</c:f>
              <c:numCache>
                <c:formatCode>General</c:formatCode>
                <c:ptCount val="1"/>
                <c:pt idx="0">
                  <c:v>1692</c:v>
                </c:pt>
              </c:numCache>
            </c:numRef>
          </c:xVal>
          <c:yVal>
            <c:numRef>
              <c:f>学科!$BN$2</c:f>
              <c:numCache>
                <c:formatCode>General</c:formatCode>
                <c:ptCount val="1"/>
                <c:pt idx="0">
                  <c:v>182</c:v>
                </c:pt>
              </c:numCache>
            </c:numRef>
          </c:yVal>
          <c:bubbleSize>
            <c:numRef>
              <c:f>学科!$BP$2</c:f>
              <c:numCache>
                <c:formatCode>General</c:formatCode>
                <c:ptCount val="1"/>
                <c:pt idx="0">
                  <c:v>16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学科!$BO$3</c:f>
              <c:numCache>
                <c:formatCode>General</c:formatCode>
                <c:ptCount val="1"/>
                <c:pt idx="0">
                  <c:v>982</c:v>
                </c:pt>
              </c:numCache>
            </c:numRef>
          </c:xVal>
          <c:yVal>
            <c:numRef>
              <c:f>学科!$BN$3</c:f>
              <c:numCache>
                <c:formatCode>General</c:formatCode>
                <c:ptCount val="1"/>
                <c:pt idx="0">
                  <c:v>106</c:v>
                </c:pt>
              </c:numCache>
            </c:numRef>
          </c:yVal>
          <c:bubbleSize>
            <c:numRef>
              <c:f>学科!$BP$3</c:f>
              <c:numCache>
                <c:formatCode>General</c:formatCode>
                <c:ptCount val="1"/>
                <c:pt idx="0">
                  <c:v>11</c:v>
                </c:pt>
              </c:numCache>
            </c:numRef>
          </c:bubbleSize>
          <c:bubble3D val="0"/>
        </c:ser>
        <c:ser>
          <c:idx val="3"/>
          <c:order val="3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学科!$BO$4</c:f>
              <c:numCache>
                <c:formatCode>General</c:formatCode>
                <c:ptCount val="1"/>
                <c:pt idx="0">
                  <c:v>816</c:v>
                </c:pt>
              </c:numCache>
            </c:numRef>
          </c:xVal>
          <c:yVal>
            <c:numRef>
              <c:f>学科!$BN$4</c:f>
              <c:numCache>
                <c:formatCode>General</c:formatCode>
                <c:ptCount val="1"/>
                <c:pt idx="0">
                  <c:v>94</c:v>
                </c:pt>
              </c:numCache>
            </c:numRef>
          </c:yVal>
          <c:bubbleSize>
            <c:numRef>
              <c:f>学科!$BP$4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4"/>
          <c:order val="4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学科!$BO$5</c:f>
              <c:numCache>
                <c:formatCode>General</c:formatCode>
                <c:ptCount val="1"/>
                <c:pt idx="0">
                  <c:v>790</c:v>
                </c:pt>
              </c:numCache>
            </c:numRef>
          </c:xVal>
          <c:yVal>
            <c:numRef>
              <c:f>学科!$BN$5</c:f>
              <c:numCache>
                <c:formatCode>General</c:formatCode>
                <c:ptCount val="1"/>
                <c:pt idx="0">
                  <c:v>87</c:v>
                </c:pt>
              </c:numCache>
            </c:numRef>
          </c:yVal>
          <c:bubbleSize>
            <c:numRef>
              <c:f>学科!$BP$5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5"/>
          <c:order val="5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学科!$BO$6</c:f>
              <c:numCache>
                <c:formatCode>General</c:formatCode>
                <c:ptCount val="1"/>
                <c:pt idx="0">
                  <c:v>744</c:v>
                </c:pt>
              </c:numCache>
            </c:numRef>
          </c:xVal>
          <c:yVal>
            <c:numRef>
              <c:f>学科!$BN$6</c:f>
              <c:numCache>
                <c:formatCode>General</c:formatCode>
                <c:ptCount val="1"/>
                <c:pt idx="0">
                  <c:v>83</c:v>
                </c:pt>
              </c:numCache>
            </c:numRef>
          </c:yVal>
          <c:bubbleSize>
            <c:numRef>
              <c:f>学科!$BP$6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6"/>
          <c:order val="6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学科!$BO$7</c:f>
              <c:numCache>
                <c:formatCode>General</c:formatCode>
                <c:ptCount val="1"/>
                <c:pt idx="0">
                  <c:v>468</c:v>
                </c:pt>
              </c:numCache>
            </c:numRef>
          </c:xVal>
          <c:yVal>
            <c:numRef>
              <c:f>学科!$BN$7</c:f>
              <c:numCache>
                <c:formatCode>General</c:formatCode>
                <c:ptCount val="1"/>
                <c:pt idx="0">
                  <c:v>55</c:v>
                </c:pt>
              </c:numCache>
            </c:numRef>
          </c:yVal>
          <c:bubbleSize>
            <c:numRef>
              <c:f>学科!$BP$7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7"/>
          <c:order val="7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学科!$BO$8</c:f>
              <c:numCache>
                <c:formatCode>General</c:formatCode>
                <c:ptCount val="1"/>
                <c:pt idx="0">
                  <c:v>444</c:v>
                </c:pt>
              </c:numCache>
            </c:numRef>
          </c:xVal>
          <c:yVal>
            <c:numRef>
              <c:f>学科!$BN$8</c:f>
              <c:numCache>
                <c:formatCode>General</c:formatCode>
                <c:ptCount val="1"/>
                <c:pt idx="0">
                  <c:v>52</c:v>
                </c:pt>
              </c:numCache>
            </c:numRef>
          </c:yVal>
          <c:bubbleSize>
            <c:numRef>
              <c:f>学科!$BP$8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8"/>
          <c:order val="8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学科!$BO$9</c:f>
              <c:numCache>
                <c:formatCode>General</c:formatCode>
                <c:ptCount val="1"/>
                <c:pt idx="0">
                  <c:v>410</c:v>
                </c:pt>
              </c:numCache>
            </c:numRef>
          </c:xVal>
          <c:yVal>
            <c:numRef>
              <c:f>学科!$BN$9</c:f>
              <c:numCache>
                <c:formatCode>General</c:formatCode>
                <c:ptCount val="1"/>
                <c:pt idx="0">
                  <c:v>50</c:v>
                </c:pt>
              </c:numCache>
            </c:numRef>
          </c:yVal>
          <c:bubbleSize>
            <c:numRef>
              <c:f>学科!$BP$9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9"/>
          <c:order val="9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学科!$BO$10</c:f>
              <c:numCache>
                <c:formatCode>General</c:formatCode>
                <c:ptCount val="1"/>
                <c:pt idx="0">
                  <c:v>388</c:v>
                </c:pt>
              </c:numCache>
            </c:numRef>
          </c:xVal>
          <c:yVal>
            <c:numRef>
              <c:f>学科!$BN$10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bubbleSize>
            <c:numRef>
              <c:f>学科!$BP$10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0"/>
          <c:order val="10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学科!$BO$11</c:f>
              <c:numCache>
                <c:formatCode>General</c:formatCode>
                <c:ptCount val="1"/>
                <c:pt idx="0">
                  <c:v>366</c:v>
                </c:pt>
              </c:numCache>
            </c:numRef>
          </c:xVal>
          <c:yVal>
            <c:numRef>
              <c:f>学科!$BN$11</c:f>
              <c:numCache>
                <c:formatCode>General</c:formatCode>
                <c:ptCount val="1"/>
                <c:pt idx="0">
                  <c:v>44</c:v>
                </c:pt>
              </c:numCache>
            </c:numRef>
          </c:yVal>
          <c:bubbleSize>
            <c:numRef>
              <c:f>学科!$BP$11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1"/>
          <c:order val="11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学科!$BO$12</c:f>
              <c:numCache>
                <c:formatCode>General</c:formatCode>
                <c:ptCount val="1"/>
                <c:pt idx="0">
                  <c:v>354</c:v>
                </c:pt>
              </c:numCache>
            </c:numRef>
          </c:xVal>
          <c:yVal>
            <c:numRef>
              <c:f>学科!$BN$12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bubbleSize>
            <c:numRef>
              <c:f>学科!$BP$12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2"/>
          <c:order val="12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学科!$BO$13</c:f>
              <c:numCache>
                <c:formatCode>General</c:formatCode>
                <c:ptCount val="1"/>
                <c:pt idx="0">
                  <c:v>350</c:v>
                </c:pt>
              </c:numCache>
            </c:numRef>
          </c:xVal>
          <c:yVal>
            <c:numRef>
              <c:f>学科!$BN$13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bubbleSize>
            <c:numRef>
              <c:f>学科!$BP$13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3"/>
          <c:order val="13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学科!$BO$14</c:f>
              <c:numCache>
                <c:formatCode>General</c:formatCode>
                <c:ptCount val="1"/>
                <c:pt idx="0">
                  <c:v>348</c:v>
                </c:pt>
              </c:numCache>
            </c:numRef>
          </c:xVal>
          <c:yVal>
            <c:numRef>
              <c:f>学科!$BN$14</c:f>
              <c:numCache>
                <c:formatCode>General</c:formatCode>
                <c:ptCount val="1"/>
                <c:pt idx="0">
                  <c:v>39</c:v>
                </c:pt>
              </c:numCache>
            </c:numRef>
          </c:yVal>
          <c:bubbleSize>
            <c:numRef>
              <c:f>学科!$BP$14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4"/>
          <c:order val="14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学科!$BO$15</c:f>
              <c:numCache>
                <c:formatCode>General</c:formatCode>
                <c:ptCount val="1"/>
                <c:pt idx="0">
                  <c:v>328</c:v>
                </c:pt>
              </c:numCache>
            </c:numRef>
          </c:xVal>
          <c:yVal>
            <c:numRef>
              <c:f>学科!$BN$15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bubbleSize>
            <c:numRef>
              <c:f>学科!$BP$15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5"/>
          <c:order val="15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学科!$BO$16</c:f>
              <c:numCache>
                <c:formatCode>General</c:formatCode>
                <c:ptCount val="1"/>
                <c:pt idx="0">
                  <c:v>248</c:v>
                </c:pt>
              </c:numCache>
            </c:numRef>
          </c:xVal>
          <c:yVal>
            <c:numRef>
              <c:f>学科!$BN$16</c:f>
              <c:numCache>
                <c:formatCode>General</c:formatCode>
                <c:ptCount val="1"/>
                <c:pt idx="0">
                  <c:v>31</c:v>
                </c:pt>
              </c:numCache>
            </c:numRef>
          </c:yVal>
          <c:bubbleSize>
            <c:numRef>
              <c:f>学科!$BP$16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6"/>
          <c:order val="16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学科!$BO$17</c:f>
              <c:numCache>
                <c:formatCode>General</c:formatCode>
                <c:ptCount val="1"/>
                <c:pt idx="0">
                  <c:v>228</c:v>
                </c:pt>
              </c:numCache>
            </c:numRef>
          </c:xVal>
          <c:yVal>
            <c:numRef>
              <c:f>学科!$BN$17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学科!$BP$17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7"/>
          <c:order val="17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学科!$BO$18</c:f>
              <c:numCache>
                <c:formatCode>General</c:formatCode>
                <c:ptCount val="1"/>
                <c:pt idx="0">
                  <c:v>224</c:v>
                </c:pt>
              </c:numCache>
            </c:numRef>
          </c:xVal>
          <c:yVal>
            <c:numRef>
              <c:f>学科!$BN$18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学科!$BP$18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8"/>
          <c:order val="18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学科!$BO$19</c:f>
              <c:numCache>
                <c:formatCode>General</c:formatCode>
                <c:ptCount val="1"/>
                <c:pt idx="0">
                  <c:v>172</c:v>
                </c:pt>
              </c:numCache>
            </c:numRef>
          </c:xVal>
          <c:yVal>
            <c:numRef>
              <c:f>学科!$BN$19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学科!$BP$19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学科!$BO$20</c:f>
              <c:numCache>
                <c:formatCode>General</c:formatCode>
                <c:ptCount val="1"/>
                <c:pt idx="0">
                  <c:v>168</c:v>
                </c:pt>
              </c:numCache>
            </c:numRef>
          </c:xVal>
          <c:yVal>
            <c:numRef>
              <c:f>学科!$BN$20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学科!$BP$20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学科!$BO$21</c:f>
              <c:numCache>
                <c:formatCode>General</c:formatCode>
                <c:ptCount val="1"/>
                <c:pt idx="0">
                  <c:v>154</c:v>
                </c:pt>
              </c:numCache>
            </c:numRef>
          </c:xVal>
          <c:yVal>
            <c:numRef>
              <c:f>学科!$BN$21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学科!$BP$21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1"/>
          <c:order val="21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学科!$BO$22</c:f>
              <c:numCache>
                <c:formatCode>General</c:formatCode>
                <c:ptCount val="1"/>
                <c:pt idx="0">
                  <c:v>138</c:v>
                </c:pt>
              </c:numCache>
            </c:numRef>
          </c:xVal>
          <c:yVal>
            <c:numRef>
              <c:f>学科!$BN$22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学科!$BP$22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2"/>
          <c:order val="22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学科!$BO$23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学科!$BN$23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学科!$BP$23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学科!$BO$24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学科!$BN$24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学科!$BP$24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学科!$BO$25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学科!$BN$25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学科!$BP$25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学科!$BO$26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学科!$BN$26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学科!$BP$26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学科!$BO$27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学科!$BN$27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学科!$BP$27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学科!$BO$28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学科!$BN$28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学科!$BP$28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学科!$BO$29</c:f>
              <c:numCache>
                <c:formatCode>General</c:formatCode>
                <c:ptCount val="1"/>
                <c:pt idx="0">
                  <c:v>92</c:v>
                </c:pt>
              </c:numCache>
            </c:numRef>
          </c:xVal>
          <c:yVal>
            <c:numRef>
              <c:f>学科!$BN$29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学科!$BP$29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学科!$BO$30</c:f>
              <c:numCache>
                <c:formatCode>General</c:formatCode>
                <c:ptCount val="1"/>
                <c:pt idx="0">
                  <c:v>88</c:v>
                </c:pt>
              </c:numCache>
            </c:numRef>
          </c:xVal>
          <c:yVal>
            <c:numRef>
              <c:f>学科!$BN$30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学科!$BP$30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学科!$BO$31</c:f>
              <c:numCache>
                <c:formatCode>General</c:formatCode>
                <c:ptCount val="1"/>
                <c:pt idx="0">
                  <c:v>84</c:v>
                </c:pt>
              </c:numCache>
            </c:numRef>
          </c:xVal>
          <c:yVal>
            <c:numRef>
              <c:f>学科!$BN$31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学科!$BP$31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学科!$BO$32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学科!$BN$32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学科!$BP$32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学科!$BO$33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学科!$BN$33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学科!$BP$33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学科!$BO$34</c:f>
              <c:numCache>
                <c:formatCode>General</c:formatCode>
                <c:ptCount val="1"/>
                <c:pt idx="0">
                  <c:v>32</c:v>
                </c:pt>
              </c:numCache>
            </c:numRef>
          </c:xVal>
          <c:yVal>
            <c:numRef>
              <c:f>学科!$BN$34</c:f>
              <c:numCache>
                <c:formatCode>General</c:formatCode>
                <c:ptCount val="1"/>
                <c:pt idx="0">
                  <c:v>4</c:v>
                </c:pt>
              </c:numCache>
            </c:numRef>
          </c:yVal>
          <c:bubbleSize>
            <c:numRef>
              <c:f>学科!$BP$34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学科!$BO$35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学科!$BN$35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学科!$BP$35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4424064"/>
        <c:axId val="154425600"/>
      </c:bubbleChart>
      <c:valAx>
        <c:axId val="154424064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4425600"/>
        <c:crosses val="autoZero"/>
        <c:crossBetween val="midCat"/>
      </c:valAx>
      <c:valAx>
        <c:axId val="1544256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424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艺术学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学科!$BS$39</c:f>
              <c:numCache>
                <c:formatCode>General</c:formatCode>
                <c:ptCount val="1"/>
                <c:pt idx="0">
                  <c:v>14102</c:v>
                </c:pt>
              </c:numCache>
            </c:numRef>
          </c:xVal>
          <c:yVal>
            <c:numRef>
              <c:f>学科!$BR$39</c:f>
              <c:numCache>
                <c:formatCode>General</c:formatCode>
                <c:ptCount val="1"/>
                <c:pt idx="0">
                  <c:v>1647</c:v>
                </c:pt>
              </c:numCache>
            </c:numRef>
          </c:yVal>
          <c:bubbleSize>
            <c:numRef>
              <c:f>学科!$BT$39</c:f>
              <c:numCache>
                <c:formatCode>General</c:formatCode>
                <c:ptCount val="1"/>
                <c:pt idx="0">
                  <c:v>67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学科!$BS$2</c:f>
              <c:numCache>
                <c:formatCode>General</c:formatCode>
                <c:ptCount val="1"/>
                <c:pt idx="0">
                  <c:v>2374</c:v>
                </c:pt>
              </c:numCache>
            </c:numRef>
          </c:xVal>
          <c:yVal>
            <c:numRef>
              <c:f>学科!$BR$2</c:f>
              <c:numCache>
                <c:formatCode>General</c:formatCode>
                <c:ptCount val="1"/>
                <c:pt idx="0">
                  <c:v>263</c:v>
                </c:pt>
              </c:numCache>
            </c:numRef>
          </c:yVal>
          <c:bubbleSize>
            <c:numRef>
              <c:f>学科!$BT$2</c:f>
              <c:numCache>
                <c:formatCode>General</c:formatCode>
                <c:ptCount val="1"/>
                <c:pt idx="0">
                  <c:v>21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学科!$BS$3</c:f>
              <c:numCache>
                <c:formatCode>General</c:formatCode>
                <c:ptCount val="1"/>
                <c:pt idx="0">
                  <c:v>1412</c:v>
                </c:pt>
              </c:numCache>
            </c:numRef>
          </c:xVal>
          <c:yVal>
            <c:numRef>
              <c:f>学科!$BR$3</c:f>
              <c:numCache>
                <c:formatCode>General</c:formatCode>
                <c:ptCount val="1"/>
                <c:pt idx="0">
                  <c:v>165</c:v>
                </c:pt>
              </c:numCache>
            </c:numRef>
          </c:yVal>
          <c:bubbleSize>
            <c:numRef>
              <c:f>学科!$BT$3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3"/>
          <c:order val="3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学科!$BS$4</c:f>
              <c:numCache>
                <c:formatCode>General</c:formatCode>
                <c:ptCount val="1"/>
                <c:pt idx="0">
                  <c:v>1040</c:v>
                </c:pt>
              </c:numCache>
            </c:numRef>
          </c:xVal>
          <c:yVal>
            <c:numRef>
              <c:f>学科!$BR$4</c:f>
              <c:numCache>
                <c:formatCode>General</c:formatCode>
                <c:ptCount val="1"/>
                <c:pt idx="0">
                  <c:v>119</c:v>
                </c:pt>
              </c:numCache>
            </c:numRef>
          </c:yVal>
          <c:bubbleSize>
            <c:numRef>
              <c:f>学科!$BT$4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4"/>
          <c:order val="4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学科!$BS$5</c:f>
              <c:numCache>
                <c:formatCode>General</c:formatCode>
                <c:ptCount val="1"/>
                <c:pt idx="0">
                  <c:v>980</c:v>
                </c:pt>
              </c:numCache>
            </c:numRef>
          </c:xVal>
          <c:yVal>
            <c:numRef>
              <c:f>学科!$BR$5</c:f>
              <c:numCache>
                <c:formatCode>General</c:formatCode>
                <c:ptCount val="1"/>
                <c:pt idx="0">
                  <c:v>106</c:v>
                </c:pt>
              </c:numCache>
            </c:numRef>
          </c:yVal>
          <c:bubbleSize>
            <c:numRef>
              <c:f>学科!$BT$5</c:f>
              <c:numCache>
                <c:formatCode>General</c:formatCode>
                <c:ptCount val="1"/>
                <c:pt idx="0">
                  <c:v>11</c:v>
                </c:pt>
              </c:numCache>
            </c:numRef>
          </c:bubbleSize>
          <c:bubble3D val="0"/>
        </c:ser>
        <c:ser>
          <c:idx val="5"/>
          <c:order val="5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学科!$BS$6</c:f>
              <c:numCache>
                <c:formatCode>General</c:formatCode>
                <c:ptCount val="1"/>
                <c:pt idx="0">
                  <c:v>922</c:v>
                </c:pt>
              </c:numCache>
            </c:numRef>
          </c:xVal>
          <c:yVal>
            <c:numRef>
              <c:f>学科!$BR$6</c:f>
              <c:numCache>
                <c:formatCode>General</c:formatCode>
                <c:ptCount val="1"/>
                <c:pt idx="0">
                  <c:v>102</c:v>
                </c:pt>
              </c:numCache>
            </c:numRef>
          </c:yVal>
          <c:bubbleSize>
            <c:numRef>
              <c:f>学科!$BT$6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6"/>
          <c:order val="6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学科!$BS$7</c:f>
              <c:numCache>
                <c:formatCode>General</c:formatCode>
                <c:ptCount val="1"/>
                <c:pt idx="0">
                  <c:v>692</c:v>
                </c:pt>
              </c:numCache>
            </c:numRef>
          </c:xVal>
          <c:yVal>
            <c:numRef>
              <c:f>学科!$BR$7</c:f>
              <c:numCache>
                <c:formatCode>General</c:formatCode>
                <c:ptCount val="1"/>
                <c:pt idx="0">
                  <c:v>83</c:v>
                </c:pt>
              </c:numCache>
            </c:numRef>
          </c:yVal>
          <c:bubbleSize>
            <c:numRef>
              <c:f>学科!$BT$7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7"/>
          <c:order val="7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学科!$BS$8</c:f>
              <c:numCache>
                <c:formatCode>General</c:formatCode>
                <c:ptCount val="1"/>
                <c:pt idx="0">
                  <c:v>664</c:v>
                </c:pt>
              </c:numCache>
            </c:numRef>
          </c:xVal>
          <c:yVal>
            <c:numRef>
              <c:f>学科!$BR$8</c:f>
              <c:numCache>
                <c:formatCode>General</c:formatCode>
                <c:ptCount val="1"/>
                <c:pt idx="0">
                  <c:v>79</c:v>
                </c:pt>
              </c:numCache>
            </c:numRef>
          </c:yVal>
          <c:bubbleSize>
            <c:numRef>
              <c:f>学科!$BT$8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8"/>
          <c:order val="8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学科!$BS$9</c:f>
              <c:numCache>
                <c:formatCode>General</c:formatCode>
                <c:ptCount val="1"/>
                <c:pt idx="0">
                  <c:v>592</c:v>
                </c:pt>
              </c:numCache>
            </c:numRef>
          </c:xVal>
          <c:yVal>
            <c:numRef>
              <c:f>学科!$BR$9</c:f>
              <c:numCache>
                <c:formatCode>General</c:formatCode>
                <c:ptCount val="1"/>
                <c:pt idx="0">
                  <c:v>70</c:v>
                </c:pt>
              </c:numCache>
            </c:numRef>
          </c:yVal>
          <c:bubbleSize>
            <c:numRef>
              <c:f>学科!$BT$9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9"/>
          <c:order val="9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学科!$BS$10</c:f>
              <c:numCache>
                <c:formatCode>General</c:formatCode>
                <c:ptCount val="1"/>
                <c:pt idx="0">
                  <c:v>456</c:v>
                </c:pt>
              </c:numCache>
            </c:numRef>
          </c:xVal>
          <c:yVal>
            <c:numRef>
              <c:f>学科!$BR$10</c:f>
              <c:numCache>
                <c:formatCode>General</c:formatCode>
                <c:ptCount val="1"/>
                <c:pt idx="0">
                  <c:v>54</c:v>
                </c:pt>
              </c:numCache>
            </c:numRef>
          </c:yVal>
          <c:bubbleSize>
            <c:numRef>
              <c:f>学科!$BT$10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0"/>
          <c:order val="10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学科!$BS$11</c:f>
              <c:numCache>
                <c:formatCode>General</c:formatCode>
                <c:ptCount val="1"/>
                <c:pt idx="0">
                  <c:v>420</c:v>
                </c:pt>
              </c:numCache>
            </c:numRef>
          </c:xVal>
          <c:yVal>
            <c:numRef>
              <c:f>学科!$BR$11</c:f>
              <c:numCache>
                <c:formatCode>General</c:formatCode>
                <c:ptCount val="1"/>
                <c:pt idx="0">
                  <c:v>49</c:v>
                </c:pt>
              </c:numCache>
            </c:numRef>
          </c:yVal>
          <c:bubbleSize>
            <c:numRef>
              <c:f>学科!$BT$11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1"/>
          <c:order val="11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学科!$BS$12</c:f>
              <c:numCache>
                <c:formatCode>General</c:formatCode>
                <c:ptCount val="1"/>
                <c:pt idx="0">
                  <c:v>374</c:v>
                </c:pt>
              </c:numCache>
            </c:numRef>
          </c:xVal>
          <c:yVal>
            <c:numRef>
              <c:f>学科!$BR$12</c:f>
              <c:numCache>
                <c:formatCode>General</c:formatCode>
                <c:ptCount val="1"/>
                <c:pt idx="0">
                  <c:v>45</c:v>
                </c:pt>
              </c:numCache>
            </c:numRef>
          </c:yVal>
          <c:bubbleSize>
            <c:numRef>
              <c:f>学科!$BT$12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2"/>
          <c:order val="12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学科!$BS$13</c:f>
              <c:numCache>
                <c:formatCode>General</c:formatCode>
                <c:ptCount val="1"/>
                <c:pt idx="0">
                  <c:v>368</c:v>
                </c:pt>
              </c:numCache>
            </c:numRef>
          </c:xVal>
          <c:yVal>
            <c:numRef>
              <c:f>学科!$BR$13</c:f>
              <c:numCache>
                <c:formatCode>General</c:formatCode>
                <c:ptCount val="1"/>
                <c:pt idx="0">
                  <c:v>45</c:v>
                </c:pt>
              </c:numCache>
            </c:numRef>
          </c:yVal>
          <c:bubbleSize>
            <c:numRef>
              <c:f>学科!$BT$13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3"/>
          <c:order val="13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学科!$BS$14</c:f>
              <c:numCache>
                <c:formatCode>General</c:formatCode>
                <c:ptCount val="1"/>
                <c:pt idx="0">
                  <c:v>368</c:v>
                </c:pt>
              </c:numCache>
            </c:numRef>
          </c:xVal>
          <c:yVal>
            <c:numRef>
              <c:f>学科!$BR$14</c:f>
              <c:numCache>
                <c:formatCode>General</c:formatCode>
                <c:ptCount val="1"/>
                <c:pt idx="0">
                  <c:v>46</c:v>
                </c:pt>
              </c:numCache>
            </c:numRef>
          </c:yVal>
          <c:bubbleSize>
            <c:numRef>
              <c:f>学科!$BT$14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4"/>
          <c:order val="14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学科!$BS$15</c:f>
              <c:numCache>
                <c:formatCode>General</c:formatCode>
                <c:ptCount val="1"/>
                <c:pt idx="0">
                  <c:v>320</c:v>
                </c:pt>
              </c:numCache>
            </c:numRef>
          </c:xVal>
          <c:yVal>
            <c:numRef>
              <c:f>学科!$BR$15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bubbleSize>
            <c:numRef>
              <c:f>学科!$BT$15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5"/>
          <c:order val="15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学科!$BS$16</c:f>
              <c:numCache>
                <c:formatCode>General</c:formatCode>
                <c:ptCount val="1"/>
                <c:pt idx="0">
                  <c:v>280</c:v>
                </c:pt>
              </c:numCache>
            </c:numRef>
          </c:xVal>
          <c:yVal>
            <c:numRef>
              <c:f>学科!$BR$16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bubbleSize>
            <c:numRef>
              <c:f>学科!$BT$16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6"/>
          <c:order val="16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学科!$BS$17</c:f>
              <c:numCache>
                <c:formatCode>General</c:formatCode>
                <c:ptCount val="1"/>
                <c:pt idx="0">
                  <c:v>256</c:v>
                </c:pt>
              </c:numCache>
            </c:numRef>
          </c:xVal>
          <c:yVal>
            <c:numRef>
              <c:f>学科!$BR$17</c:f>
              <c:numCache>
                <c:formatCode>General</c:formatCode>
                <c:ptCount val="1"/>
                <c:pt idx="0">
                  <c:v>32</c:v>
                </c:pt>
              </c:numCache>
            </c:numRef>
          </c:yVal>
          <c:bubbleSize>
            <c:numRef>
              <c:f>学科!$BT$17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7"/>
          <c:order val="17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学科!$BS$18</c:f>
              <c:numCache>
                <c:formatCode>General</c:formatCode>
                <c:ptCount val="1"/>
                <c:pt idx="0">
                  <c:v>224</c:v>
                </c:pt>
              </c:numCache>
            </c:numRef>
          </c:xVal>
          <c:yVal>
            <c:numRef>
              <c:f>学科!$BR$18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学科!$BT$18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8"/>
          <c:order val="18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学科!$BS$19</c:f>
              <c:numCache>
                <c:formatCode>General</c:formatCode>
                <c:ptCount val="1"/>
                <c:pt idx="0">
                  <c:v>220</c:v>
                </c:pt>
              </c:numCache>
            </c:numRef>
          </c:xVal>
          <c:yVal>
            <c:numRef>
              <c:f>学科!$BR$19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bubbleSize>
            <c:numRef>
              <c:f>学科!$BT$19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9"/>
          <c:order val="19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学科!$BS$20</c:f>
              <c:numCache>
                <c:formatCode>General</c:formatCode>
                <c:ptCount val="1"/>
                <c:pt idx="0">
                  <c:v>218</c:v>
                </c:pt>
              </c:numCache>
            </c:numRef>
          </c:xVal>
          <c:yVal>
            <c:numRef>
              <c:f>学科!$BR$20</c:f>
              <c:numCache>
                <c:formatCode>General</c:formatCode>
                <c:ptCount val="1"/>
                <c:pt idx="0">
                  <c:v>26</c:v>
                </c:pt>
              </c:numCache>
            </c:numRef>
          </c:yVal>
          <c:bubbleSize>
            <c:numRef>
              <c:f>学科!$BT$20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0"/>
          <c:order val="20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学科!$BS$21</c:f>
              <c:numCache>
                <c:formatCode>General</c:formatCode>
                <c:ptCount val="1"/>
                <c:pt idx="0">
                  <c:v>208</c:v>
                </c:pt>
              </c:numCache>
            </c:numRef>
          </c:xVal>
          <c:yVal>
            <c:numRef>
              <c:f>学科!$BR$21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bubbleSize>
            <c:numRef>
              <c:f>学科!$BT$21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学科!$BS$22</c:f>
              <c:numCache>
                <c:formatCode>General</c:formatCode>
                <c:ptCount val="1"/>
                <c:pt idx="0">
                  <c:v>194</c:v>
                </c:pt>
              </c:numCache>
            </c:numRef>
          </c:xVal>
          <c:yVal>
            <c:numRef>
              <c:f>学科!$BR$22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bubbleSize>
            <c:numRef>
              <c:f>学科!$BT$22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2"/>
          <c:order val="22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学科!$BS$23</c:f>
              <c:numCache>
                <c:formatCode>General</c:formatCode>
                <c:ptCount val="1"/>
                <c:pt idx="0">
                  <c:v>186</c:v>
                </c:pt>
              </c:numCache>
            </c:numRef>
          </c:xVal>
          <c:yVal>
            <c:numRef>
              <c:f>学科!$BR$23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bubbleSize>
            <c:numRef>
              <c:f>学科!$BT$23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3"/>
          <c:order val="23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学科!$BS$24</c:f>
              <c:numCache>
                <c:formatCode>General</c:formatCode>
                <c:ptCount val="1"/>
                <c:pt idx="0">
                  <c:v>176</c:v>
                </c:pt>
              </c:numCache>
            </c:numRef>
          </c:xVal>
          <c:yVal>
            <c:numRef>
              <c:f>学科!$BR$24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bubbleSize>
            <c:numRef>
              <c:f>学科!$BT$24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学科!$BS$25</c:f>
              <c:numCache>
                <c:formatCode>General</c:formatCode>
                <c:ptCount val="1"/>
                <c:pt idx="0">
                  <c:v>172</c:v>
                </c:pt>
              </c:numCache>
            </c:numRef>
          </c:xVal>
          <c:yVal>
            <c:numRef>
              <c:f>学科!$BR$25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学科!$BT$25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学科!$BS$26</c:f>
              <c:numCache>
                <c:formatCode>General</c:formatCode>
                <c:ptCount val="1"/>
                <c:pt idx="0">
                  <c:v>154</c:v>
                </c:pt>
              </c:numCache>
            </c:numRef>
          </c:xVal>
          <c:yVal>
            <c:numRef>
              <c:f>学科!$BR$26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学科!$BT$26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6"/>
          <c:order val="26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学科!$BS$27</c:f>
              <c:numCache>
                <c:formatCode>General</c:formatCode>
                <c:ptCount val="1"/>
                <c:pt idx="0">
                  <c:v>152</c:v>
                </c:pt>
              </c:numCache>
            </c:numRef>
          </c:xVal>
          <c:yVal>
            <c:numRef>
              <c:f>学科!$BR$27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bubbleSize>
            <c:numRef>
              <c:f>学科!$BT$27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学科!$BS$28</c:f>
              <c:numCache>
                <c:formatCode>General</c:formatCode>
                <c:ptCount val="1"/>
                <c:pt idx="0">
                  <c:v>136</c:v>
                </c:pt>
              </c:numCache>
            </c:numRef>
          </c:xVal>
          <c:yVal>
            <c:numRef>
              <c:f>学科!$BR$28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学科!$BT$28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学科!$BS$29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学科!$BR$29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学科!$BT$29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学科!$BS$30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学科!$BR$30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学科!$BT$30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0"/>
          <c:order val="30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学科!$BS$31</c:f>
              <c:numCache>
                <c:formatCode>General</c:formatCode>
                <c:ptCount val="1"/>
                <c:pt idx="0">
                  <c:v>104</c:v>
                </c:pt>
              </c:numCache>
            </c:numRef>
          </c:xVal>
          <c:yVal>
            <c:numRef>
              <c:f>学科!$BR$31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bubbleSize>
            <c:numRef>
              <c:f>学科!$BT$31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学科!$BS$32</c:f>
              <c:numCache>
                <c:formatCode>General</c:formatCode>
                <c:ptCount val="1"/>
                <c:pt idx="0">
                  <c:v>96</c:v>
                </c:pt>
              </c:numCache>
            </c:numRef>
          </c:xVal>
          <c:yVal>
            <c:numRef>
              <c:f>学科!$BR$32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学科!$BT$32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学科!$BS$33</c:f>
              <c:numCache>
                <c:formatCode>General</c:formatCode>
                <c:ptCount val="1"/>
                <c:pt idx="0">
                  <c:v>64</c:v>
                </c:pt>
              </c:numCache>
            </c:numRef>
          </c:xVal>
          <c:yVal>
            <c:numRef>
              <c:f>学科!$BR$33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学科!$BT$33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学科!$BS$34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学科!$BR$34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学科!$BT$34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4728704"/>
        <c:axId val="154755072"/>
      </c:bubbleChart>
      <c:valAx>
        <c:axId val="154728704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4755072"/>
        <c:crosses val="autoZero"/>
        <c:crossBetween val="midCat"/>
      </c:valAx>
      <c:valAx>
        <c:axId val="15475507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728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应用经济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学科!$BW$39</c:f>
              <c:numCache>
                <c:formatCode>General</c:formatCode>
                <c:ptCount val="1"/>
                <c:pt idx="0">
                  <c:v>26144</c:v>
                </c:pt>
              </c:numCache>
            </c:numRef>
          </c:xVal>
          <c:yVal>
            <c:numRef>
              <c:f>学科!$BV$39</c:f>
              <c:numCache>
                <c:formatCode>General</c:formatCode>
                <c:ptCount val="1"/>
                <c:pt idx="0">
                  <c:v>3024</c:v>
                </c:pt>
              </c:numCache>
            </c:numRef>
          </c:yVal>
          <c:bubbleSize>
            <c:numRef>
              <c:f>学科!$BX$39</c:f>
              <c:numCache>
                <c:formatCode>General</c:formatCode>
                <c:ptCount val="1"/>
                <c:pt idx="0">
                  <c:v>116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学科!$BW$2</c:f>
              <c:numCache>
                <c:formatCode>General</c:formatCode>
                <c:ptCount val="1"/>
                <c:pt idx="0">
                  <c:v>2682</c:v>
                </c:pt>
              </c:numCache>
            </c:numRef>
          </c:xVal>
          <c:yVal>
            <c:numRef>
              <c:f>学科!$BV$2</c:f>
              <c:numCache>
                <c:formatCode>General</c:formatCode>
                <c:ptCount val="1"/>
                <c:pt idx="0">
                  <c:v>293</c:v>
                </c:pt>
              </c:numCache>
            </c:numRef>
          </c:yVal>
          <c:bubbleSize>
            <c:numRef>
              <c:f>学科!$BX$2</c:f>
              <c:numCache>
                <c:formatCode>General</c:formatCode>
                <c:ptCount val="1"/>
                <c:pt idx="0">
                  <c:v>22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学科!$BW$3</c:f>
              <c:numCache>
                <c:formatCode>General</c:formatCode>
                <c:ptCount val="1"/>
                <c:pt idx="0">
                  <c:v>1636</c:v>
                </c:pt>
              </c:numCache>
            </c:numRef>
          </c:xVal>
          <c:yVal>
            <c:numRef>
              <c:f>学科!$BV$3</c:f>
              <c:numCache>
                <c:formatCode>General</c:formatCode>
                <c:ptCount val="1"/>
                <c:pt idx="0">
                  <c:v>192</c:v>
                </c:pt>
              </c:numCache>
            </c:numRef>
          </c:yVal>
          <c:bubbleSize>
            <c:numRef>
              <c:f>学科!$BX$3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学科!$BW$4</c:f>
              <c:numCache>
                <c:formatCode>General</c:formatCode>
                <c:ptCount val="1"/>
                <c:pt idx="0">
                  <c:v>1634</c:v>
                </c:pt>
              </c:numCache>
            </c:numRef>
          </c:xVal>
          <c:yVal>
            <c:numRef>
              <c:f>学科!$BV$4</c:f>
              <c:numCache>
                <c:formatCode>General</c:formatCode>
                <c:ptCount val="1"/>
                <c:pt idx="0">
                  <c:v>188</c:v>
                </c:pt>
              </c:numCache>
            </c:numRef>
          </c:yVal>
          <c:bubbleSize>
            <c:numRef>
              <c:f>学科!$BX$4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学科!$BW$5</c:f>
              <c:numCache>
                <c:formatCode>General</c:formatCode>
                <c:ptCount val="1"/>
                <c:pt idx="0">
                  <c:v>1468</c:v>
                </c:pt>
              </c:numCache>
            </c:numRef>
          </c:xVal>
          <c:yVal>
            <c:numRef>
              <c:f>学科!$BV$5</c:f>
              <c:numCache>
                <c:formatCode>General</c:formatCode>
                <c:ptCount val="1"/>
                <c:pt idx="0">
                  <c:v>173</c:v>
                </c:pt>
              </c:numCache>
            </c:numRef>
          </c:yVal>
          <c:bubbleSize>
            <c:numRef>
              <c:f>学科!$BX$5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学科!$BW$6</c:f>
              <c:numCache>
                <c:formatCode>General</c:formatCode>
                <c:ptCount val="1"/>
                <c:pt idx="0">
                  <c:v>1374</c:v>
                </c:pt>
              </c:numCache>
            </c:numRef>
          </c:xVal>
          <c:yVal>
            <c:numRef>
              <c:f>学科!$BV$6</c:f>
              <c:numCache>
                <c:formatCode>General</c:formatCode>
                <c:ptCount val="1"/>
                <c:pt idx="0">
                  <c:v>155</c:v>
                </c:pt>
              </c:numCache>
            </c:numRef>
          </c:yVal>
          <c:bubbleSize>
            <c:numRef>
              <c:f>学科!$BX$6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学科!$BW$7</c:f>
              <c:numCache>
                <c:formatCode>General</c:formatCode>
                <c:ptCount val="1"/>
                <c:pt idx="0">
                  <c:v>1320</c:v>
                </c:pt>
              </c:numCache>
            </c:numRef>
          </c:xVal>
          <c:yVal>
            <c:numRef>
              <c:f>学科!$BV$7</c:f>
              <c:numCache>
                <c:formatCode>General</c:formatCode>
                <c:ptCount val="1"/>
                <c:pt idx="0">
                  <c:v>147</c:v>
                </c:pt>
              </c:numCache>
            </c:numRef>
          </c:yVal>
          <c:bubbleSize>
            <c:numRef>
              <c:f>学科!$BX$7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学科!$BW$8</c:f>
              <c:numCache>
                <c:formatCode>General</c:formatCode>
                <c:ptCount val="1"/>
                <c:pt idx="0">
                  <c:v>1254</c:v>
                </c:pt>
              </c:numCache>
            </c:numRef>
          </c:xVal>
          <c:yVal>
            <c:numRef>
              <c:f>学科!$BV$8</c:f>
              <c:numCache>
                <c:formatCode>General</c:formatCode>
                <c:ptCount val="1"/>
                <c:pt idx="0">
                  <c:v>144</c:v>
                </c:pt>
              </c:numCache>
            </c:numRef>
          </c:yVal>
          <c:bubbleSize>
            <c:numRef>
              <c:f>学科!$BX$8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学科!$BW$9</c:f>
              <c:numCache>
                <c:formatCode>General</c:formatCode>
                <c:ptCount val="1"/>
                <c:pt idx="0">
                  <c:v>1204</c:v>
                </c:pt>
              </c:numCache>
            </c:numRef>
          </c:xVal>
          <c:yVal>
            <c:numRef>
              <c:f>学科!$BV$9</c:f>
              <c:numCache>
                <c:formatCode>General</c:formatCode>
                <c:ptCount val="1"/>
                <c:pt idx="0">
                  <c:v>140</c:v>
                </c:pt>
              </c:numCache>
            </c:numRef>
          </c:yVal>
          <c:bubbleSize>
            <c:numRef>
              <c:f>学科!$BX$9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学科!$BW$10</c:f>
              <c:numCache>
                <c:formatCode>General</c:formatCode>
                <c:ptCount val="1"/>
                <c:pt idx="0">
                  <c:v>1170</c:v>
                </c:pt>
              </c:numCache>
            </c:numRef>
          </c:xVal>
          <c:yVal>
            <c:numRef>
              <c:f>学科!$BV$10</c:f>
              <c:numCache>
                <c:formatCode>General</c:formatCode>
                <c:ptCount val="1"/>
                <c:pt idx="0">
                  <c:v>133</c:v>
                </c:pt>
              </c:numCache>
            </c:numRef>
          </c:yVal>
          <c:bubbleSize>
            <c:numRef>
              <c:f>学科!$BX$10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学科!$BW$11</c:f>
              <c:numCache>
                <c:formatCode>General</c:formatCode>
                <c:ptCount val="1"/>
                <c:pt idx="0">
                  <c:v>1108</c:v>
                </c:pt>
              </c:numCache>
            </c:numRef>
          </c:xVal>
          <c:yVal>
            <c:numRef>
              <c:f>学科!$BV$11</c:f>
              <c:numCache>
                <c:formatCode>General</c:formatCode>
                <c:ptCount val="1"/>
                <c:pt idx="0">
                  <c:v>133</c:v>
                </c:pt>
              </c:numCache>
            </c:numRef>
          </c:yVal>
          <c:bubbleSize>
            <c:numRef>
              <c:f>学科!$BX$11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学科!$BW$12</c:f>
              <c:numCache>
                <c:formatCode>General</c:formatCode>
                <c:ptCount val="1"/>
                <c:pt idx="0">
                  <c:v>1012</c:v>
                </c:pt>
              </c:numCache>
            </c:numRef>
          </c:xVal>
          <c:yVal>
            <c:numRef>
              <c:f>学科!$BV$12</c:f>
              <c:numCache>
                <c:formatCode>General</c:formatCode>
                <c:ptCount val="1"/>
                <c:pt idx="0">
                  <c:v>123</c:v>
                </c:pt>
              </c:numCache>
            </c:numRef>
          </c:yVal>
          <c:bubbleSize>
            <c:numRef>
              <c:f>学科!$BX$12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学科!$BW$13</c:f>
              <c:numCache>
                <c:formatCode>General</c:formatCode>
                <c:ptCount val="1"/>
                <c:pt idx="0">
                  <c:v>940</c:v>
                </c:pt>
              </c:numCache>
            </c:numRef>
          </c:xVal>
          <c:yVal>
            <c:numRef>
              <c:f>学科!$BV$13</c:f>
              <c:numCache>
                <c:formatCode>General</c:formatCode>
                <c:ptCount val="1"/>
                <c:pt idx="0">
                  <c:v>110</c:v>
                </c:pt>
              </c:numCache>
            </c:numRef>
          </c:yVal>
          <c:bubbleSize>
            <c:numRef>
              <c:f>学科!$BX$13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学科!$BW$14</c:f>
              <c:numCache>
                <c:formatCode>General</c:formatCode>
                <c:ptCount val="1"/>
                <c:pt idx="0">
                  <c:v>934</c:v>
                </c:pt>
              </c:numCache>
            </c:numRef>
          </c:xVal>
          <c:yVal>
            <c:numRef>
              <c:f>学科!$BV$14</c:f>
              <c:numCache>
                <c:formatCode>General</c:formatCode>
                <c:ptCount val="1"/>
                <c:pt idx="0">
                  <c:v>112</c:v>
                </c:pt>
              </c:numCache>
            </c:numRef>
          </c:yVal>
          <c:bubbleSize>
            <c:numRef>
              <c:f>学科!$BX$14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学科!$BW$15</c:f>
              <c:numCache>
                <c:formatCode>General</c:formatCode>
                <c:ptCount val="1"/>
                <c:pt idx="0">
                  <c:v>798</c:v>
                </c:pt>
              </c:numCache>
            </c:numRef>
          </c:xVal>
          <c:yVal>
            <c:numRef>
              <c:f>学科!$BV$15</c:f>
              <c:numCache>
                <c:formatCode>General</c:formatCode>
                <c:ptCount val="1"/>
                <c:pt idx="0">
                  <c:v>83</c:v>
                </c:pt>
              </c:numCache>
            </c:numRef>
          </c:yVal>
          <c:bubbleSize>
            <c:numRef>
              <c:f>学科!$BX$15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学科!$BW$16</c:f>
              <c:numCache>
                <c:formatCode>General</c:formatCode>
                <c:ptCount val="1"/>
                <c:pt idx="0">
                  <c:v>740</c:v>
                </c:pt>
              </c:numCache>
            </c:numRef>
          </c:xVal>
          <c:yVal>
            <c:numRef>
              <c:f>学科!$BV$16</c:f>
              <c:numCache>
                <c:formatCode>General</c:formatCode>
                <c:ptCount val="1"/>
                <c:pt idx="0">
                  <c:v>86</c:v>
                </c:pt>
              </c:numCache>
            </c:numRef>
          </c:yVal>
          <c:bubbleSize>
            <c:numRef>
              <c:f>学科!$BX$16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学科!$BW$17</c:f>
              <c:numCache>
                <c:formatCode>General</c:formatCode>
                <c:ptCount val="1"/>
                <c:pt idx="0">
                  <c:v>698</c:v>
                </c:pt>
              </c:numCache>
            </c:numRef>
          </c:xVal>
          <c:yVal>
            <c:numRef>
              <c:f>学科!$BV$17</c:f>
              <c:numCache>
                <c:formatCode>General</c:formatCode>
                <c:ptCount val="1"/>
                <c:pt idx="0">
                  <c:v>83</c:v>
                </c:pt>
              </c:numCache>
            </c:numRef>
          </c:yVal>
          <c:bubbleSize>
            <c:numRef>
              <c:f>学科!$BX$17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学科!$BW$18</c:f>
              <c:numCache>
                <c:formatCode>General</c:formatCode>
                <c:ptCount val="1"/>
                <c:pt idx="0">
                  <c:v>694</c:v>
                </c:pt>
              </c:numCache>
            </c:numRef>
          </c:xVal>
          <c:yVal>
            <c:numRef>
              <c:f>学科!$BV$18</c:f>
              <c:numCache>
                <c:formatCode>General</c:formatCode>
                <c:ptCount val="1"/>
                <c:pt idx="0">
                  <c:v>73</c:v>
                </c:pt>
              </c:numCache>
            </c:numRef>
          </c:yVal>
          <c:bubbleSize>
            <c:numRef>
              <c:f>学科!$BX$18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学科!$BW$19</c:f>
              <c:numCache>
                <c:formatCode>General</c:formatCode>
                <c:ptCount val="1"/>
                <c:pt idx="0">
                  <c:v>572</c:v>
                </c:pt>
              </c:numCache>
            </c:numRef>
          </c:xVal>
          <c:yVal>
            <c:numRef>
              <c:f>学科!$BV$19</c:f>
              <c:numCache>
                <c:formatCode>General</c:formatCode>
                <c:ptCount val="1"/>
                <c:pt idx="0">
                  <c:v>64</c:v>
                </c:pt>
              </c:numCache>
            </c:numRef>
          </c:yVal>
          <c:bubbleSize>
            <c:numRef>
              <c:f>学科!$BX$19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学科!$BW$20</c:f>
              <c:numCache>
                <c:formatCode>General</c:formatCode>
                <c:ptCount val="1"/>
                <c:pt idx="0">
                  <c:v>544</c:v>
                </c:pt>
              </c:numCache>
            </c:numRef>
          </c:xVal>
          <c:yVal>
            <c:numRef>
              <c:f>学科!$BV$20</c:f>
              <c:numCache>
                <c:formatCode>General</c:formatCode>
                <c:ptCount val="1"/>
                <c:pt idx="0">
                  <c:v>66</c:v>
                </c:pt>
              </c:numCache>
            </c:numRef>
          </c:yVal>
          <c:bubbleSize>
            <c:numRef>
              <c:f>学科!$BX$20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学科!$BW$21</c:f>
              <c:numCache>
                <c:formatCode>General</c:formatCode>
                <c:ptCount val="1"/>
                <c:pt idx="0">
                  <c:v>498</c:v>
                </c:pt>
              </c:numCache>
            </c:numRef>
          </c:xVal>
          <c:yVal>
            <c:numRef>
              <c:f>学科!$BV$21</c:f>
              <c:numCache>
                <c:formatCode>General</c:formatCode>
                <c:ptCount val="1"/>
                <c:pt idx="0">
                  <c:v>57</c:v>
                </c:pt>
              </c:numCache>
            </c:numRef>
          </c:yVal>
          <c:bubbleSize>
            <c:numRef>
              <c:f>学科!$BX$21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学科!$BW$22</c:f>
              <c:numCache>
                <c:formatCode>General</c:formatCode>
                <c:ptCount val="1"/>
                <c:pt idx="0">
                  <c:v>496</c:v>
                </c:pt>
              </c:numCache>
            </c:numRef>
          </c:xVal>
          <c:yVal>
            <c:numRef>
              <c:f>学科!$BV$22</c:f>
              <c:numCache>
                <c:formatCode>General</c:formatCode>
                <c:ptCount val="1"/>
                <c:pt idx="0">
                  <c:v>59</c:v>
                </c:pt>
              </c:numCache>
            </c:numRef>
          </c:yVal>
          <c:bubbleSize>
            <c:numRef>
              <c:f>学科!$BX$22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学科!$BW$23</c:f>
              <c:numCache>
                <c:formatCode>General</c:formatCode>
                <c:ptCount val="1"/>
                <c:pt idx="0">
                  <c:v>492</c:v>
                </c:pt>
              </c:numCache>
            </c:numRef>
          </c:xVal>
          <c:yVal>
            <c:numRef>
              <c:f>学科!$BV$23</c:f>
              <c:numCache>
                <c:formatCode>General</c:formatCode>
                <c:ptCount val="1"/>
                <c:pt idx="0">
                  <c:v>60</c:v>
                </c:pt>
              </c:numCache>
            </c:numRef>
          </c:yVal>
          <c:bubbleSize>
            <c:numRef>
              <c:f>学科!$BX$23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学科!$BW$24</c:f>
              <c:numCache>
                <c:formatCode>General</c:formatCode>
                <c:ptCount val="1"/>
                <c:pt idx="0">
                  <c:v>454</c:v>
                </c:pt>
              </c:numCache>
            </c:numRef>
          </c:xVal>
          <c:yVal>
            <c:numRef>
              <c:f>学科!$BV$24</c:f>
              <c:numCache>
                <c:formatCode>General</c:formatCode>
                <c:ptCount val="1"/>
                <c:pt idx="0">
                  <c:v>54</c:v>
                </c:pt>
              </c:numCache>
            </c:numRef>
          </c:yVal>
          <c:bubbleSize>
            <c:numRef>
              <c:f>学科!$BX$24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4"/>
          <c:order val="24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学科!$BW$25</c:f>
              <c:numCache>
                <c:formatCode>General</c:formatCode>
                <c:ptCount val="1"/>
                <c:pt idx="0">
                  <c:v>418</c:v>
                </c:pt>
              </c:numCache>
            </c:numRef>
          </c:xVal>
          <c:yVal>
            <c:numRef>
              <c:f>学科!$BV$25</c:f>
              <c:numCache>
                <c:formatCode>General</c:formatCode>
                <c:ptCount val="1"/>
                <c:pt idx="0">
                  <c:v>49</c:v>
                </c:pt>
              </c:numCache>
            </c:numRef>
          </c:yVal>
          <c:bubbleSize>
            <c:numRef>
              <c:f>学科!$BX$25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5"/>
          <c:order val="25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学科!$BW$26</c:f>
              <c:numCache>
                <c:formatCode>General</c:formatCode>
                <c:ptCount val="1"/>
                <c:pt idx="0">
                  <c:v>296</c:v>
                </c:pt>
              </c:numCache>
            </c:numRef>
          </c:xVal>
          <c:yVal>
            <c:numRef>
              <c:f>学科!$BV$26</c:f>
              <c:numCache>
                <c:formatCode>General</c:formatCode>
                <c:ptCount val="1"/>
                <c:pt idx="0">
                  <c:v>37</c:v>
                </c:pt>
              </c:numCache>
            </c:numRef>
          </c:yVal>
          <c:bubbleSize>
            <c:numRef>
              <c:f>学科!$BX$26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学科!$BW$27</c:f>
              <c:numCache>
                <c:formatCode>General</c:formatCode>
                <c:ptCount val="1"/>
                <c:pt idx="0">
                  <c:v>240</c:v>
                </c:pt>
              </c:numCache>
            </c:numRef>
          </c:xVal>
          <c:yVal>
            <c:numRef>
              <c:f>学科!$BV$27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学科!$BX$27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学科!$BW$28</c:f>
              <c:numCache>
                <c:formatCode>General</c:formatCode>
                <c:ptCount val="1"/>
                <c:pt idx="0">
                  <c:v>240</c:v>
                </c:pt>
              </c:numCache>
            </c:numRef>
          </c:xVal>
          <c:yVal>
            <c:numRef>
              <c:f>学科!$BV$28</c:f>
              <c:numCache>
                <c:formatCode>General</c:formatCode>
                <c:ptCount val="1"/>
                <c:pt idx="0">
                  <c:v>30</c:v>
                </c:pt>
              </c:numCache>
            </c:numRef>
          </c:yVal>
          <c:bubbleSize>
            <c:numRef>
              <c:f>学科!$BX$28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学科!$BW$29</c:f>
              <c:numCache>
                <c:formatCode>General</c:formatCode>
                <c:ptCount val="1"/>
                <c:pt idx="0">
                  <c:v>232</c:v>
                </c:pt>
              </c:numCache>
            </c:numRef>
          </c:xVal>
          <c:yVal>
            <c:numRef>
              <c:f>学科!$BV$29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学科!$BX$29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学科!$BW$30</c:f>
              <c:numCache>
                <c:formatCode>General</c:formatCode>
                <c:ptCount val="1"/>
                <c:pt idx="0">
                  <c:v>192</c:v>
                </c:pt>
              </c:numCache>
            </c:numRef>
          </c:xVal>
          <c:yVal>
            <c:numRef>
              <c:f>学科!$BV$30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学科!$BX$30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学科!$BW$31</c:f>
              <c:numCache>
                <c:formatCode>General</c:formatCode>
                <c:ptCount val="1"/>
                <c:pt idx="0">
                  <c:v>180</c:v>
                </c:pt>
              </c:numCache>
            </c:numRef>
          </c:xVal>
          <c:yVal>
            <c:numRef>
              <c:f>学科!$BV$31</c:f>
              <c:numCache>
                <c:formatCode>General</c:formatCode>
                <c:ptCount val="1"/>
                <c:pt idx="0">
                  <c:v>22</c:v>
                </c:pt>
              </c:numCache>
            </c:numRef>
          </c:yVal>
          <c:bubbleSize>
            <c:numRef>
              <c:f>学科!$BX$31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学科!$BW$32</c:f>
              <c:numCache>
                <c:formatCode>General</c:formatCode>
                <c:ptCount val="1"/>
                <c:pt idx="0">
                  <c:v>148</c:v>
                </c:pt>
              </c:numCache>
            </c:numRef>
          </c:xVal>
          <c:yVal>
            <c:numRef>
              <c:f>学科!$BV$32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学科!$BX$32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学科!$BW$33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学科!$BV$33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学科!$BX$33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学科!$BW$34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学科!$BV$34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bubbleSize>
            <c:numRef>
              <c:f>学科!$BX$34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学科!$BW$35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学科!$BV$35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学科!$BX$35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5"/>
          <c:order val="35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学科!$BW$36</c:f>
              <c:numCache>
                <c:formatCode>General</c:formatCode>
                <c:ptCount val="1"/>
                <c:pt idx="0">
                  <c:v>72</c:v>
                </c:pt>
              </c:numCache>
            </c:numRef>
          </c:xVal>
          <c:yVal>
            <c:numRef>
              <c:f>学科!$BV$36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学科!$BX$36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5191552"/>
        <c:axId val="155205632"/>
      </c:bubbleChart>
      <c:valAx>
        <c:axId val="155191552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5205632"/>
        <c:crosses val="autoZero"/>
        <c:crossBetween val="midCat"/>
      </c:valAx>
      <c:valAx>
        <c:axId val="15520563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1915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5507436570428"/>
          <c:y val="2.5969577370482437E-2"/>
          <c:w val="0.82398534558180225"/>
          <c:h val="0.858050604102403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项目类型!$Y$1</c:f>
              <c:strCache>
                <c:ptCount val="1"/>
                <c:pt idx="0">
                  <c:v>数量</c:v>
                </c:pt>
              </c:strCache>
            </c:strRef>
          </c:tx>
          <c:invertIfNegative val="0"/>
          <c:cat>
            <c:strRef>
              <c:f>项目类型!$Z$2:$Z$37</c:f>
              <c:strCache>
                <c:ptCount val="36"/>
                <c:pt idx="0">
                  <c:v>北京</c:v>
                </c:pt>
                <c:pt idx="1">
                  <c:v>上海</c:v>
                </c:pt>
                <c:pt idx="2">
                  <c:v>江苏</c:v>
                </c:pt>
                <c:pt idx="3">
                  <c:v>湖北</c:v>
                </c:pt>
                <c:pt idx="4">
                  <c:v>广东</c:v>
                </c:pt>
                <c:pt idx="5">
                  <c:v>浙江</c:v>
                </c:pt>
                <c:pt idx="6">
                  <c:v>社会科学院</c:v>
                </c:pt>
                <c:pt idx="7">
                  <c:v>天津</c:v>
                </c:pt>
                <c:pt idx="8">
                  <c:v>湖南</c:v>
                </c:pt>
                <c:pt idx="9">
                  <c:v>四川</c:v>
                </c:pt>
                <c:pt idx="10">
                  <c:v>陕西</c:v>
                </c:pt>
                <c:pt idx="11">
                  <c:v>机关</c:v>
                </c:pt>
                <c:pt idx="12">
                  <c:v>山东</c:v>
                </c:pt>
                <c:pt idx="13">
                  <c:v>吉林</c:v>
                </c:pt>
                <c:pt idx="14">
                  <c:v>辽宁</c:v>
                </c:pt>
                <c:pt idx="15">
                  <c:v>重庆</c:v>
                </c:pt>
                <c:pt idx="16">
                  <c:v>福建</c:v>
                </c:pt>
                <c:pt idx="17">
                  <c:v>云南</c:v>
                </c:pt>
                <c:pt idx="18">
                  <c:v>安徽</c:v>
                </c:pt>
                <c:pt idx="19">
                  <c:v>甘肃</c:v>
                </c:pt>
                <c:pt idx="20">
                  <c:v>江西</c:v>
                </c:pt>
                <c:pt idx="21">
                  <c:v>内蒙古</c:v>
                </c:pt>
                <c:pt idx="22">
                  <c:v>河南</c:v>
                </c:pt>
                <c:pt idx="23">
                  <c:v>河北</c:v>
                </c:pt>
                <c:pt idx="24">
                  <c:v>新疆</c:v>
                </c:pt>
                <c:pt idx="25">
                  <c:v>广西</c:v>
                </c:pt>
                <c:pt idx="26">
                  <c:v>贵州</c:v>
                </c:pt>
                <c:pt idx="27">
                  <c:v>军队</c:v>
                </c:pt>
                <c:pt idx="28">
                  <c:v>山西</c:v>
                </c:pt>
                <c:pt idx="29">
                  <c:v>黑龙江</c:v>
                </c:pt>
                <c:pt idx="30">
                  <c:v>党校</c:v>
                </c:pt>
                <c:pt idx="31">
                  <c:v>海南</c:v>
                </c:pt>
                <c:pt idx="32">
                  <c:v>宁夏</c:v>
                </c:pt>
                <c:pt idx="33">
                  <c:v>兵团</c:v>
                </c:pt>
                <c:pt idx="34">
                  <c:v>青海</c:v>
                </c:pt>
                <c:pt idx="35">
                  <c:v>西藏</c:v>
                </c:pt>
              </c:strCache>
            </c:strRef>
          </c:cat>
          <c:val>
            <c:numRef>
              <c:f>项目类型!$Y$2:$Y$37</c:f>
              <c:numCache>
                <c:formatCode>General</c:formatCode>
                <c:ptCount val="36"/>
                <c:pt idx="0">
                  <c:v>431</c:v>
                </c:pt>
                <c:pt idx="1">
                  <c:v>301</c:v>
                </c:pt>
                <c:pt idx="2">
                  <c:v>148</c:v>
                </c:pt>
                <c:pt idx="3">
                  <c:v>140</c:v>
                </c:pt>
                <c:pt idx="4">
                  <c:v>134</c:v>
                </c:pt>
                <c:pt idx="5">
                  <c:v>99</c:v>
                </c:pt>
                <c:pt idx="6">
                  <c:v>78</c:v>
                </c:pt>
                <c:pt idx="7">
                  <c:v>73</c:v>
                </c:pt>
                <c:pt idx="8">
                  <c:v>72</c:v>
                </c:pt>
                <c:pt idx="9">
                  <c:v>72</c:v>
                </c:pt>
                <c:pt idx="10">
                  <c:v>67</c:v>
                </c:pt>
                <c:pt idx="11">
                  <c:v>62</c:v>
                </c:pt>
                <c:pt idx="12">
                  <c:v>51</c:v>
                </c:pt>
                <c:pt idx="13">
                  <c:v>49</c:v>
                </c:pt>
                <c:pt idx="14">
                  <c:v>41</c:v>
                </c:pt>
                <c:pt idx="15">
                  <c:v>38</c:v>
                </c:pt>
                <c:pt idx="16">
                  <c:v>37</c:v>
                </c:pt>
                <c:pt idx="17">
                  <c:v>29</c:v>
                </c:pt>
                <c:pt idx="18">
                  <c:v>23</c:v>
                </c:pt>
                <c:pt idx="19">
                  <c:v>20</c:v>
                </c:pt>
                <c:pt idx="20">
                  <c:v>19</c:v>
                </c:pt>
                <c:pt idx="21">
                  <c:v>19</c:v>
                </c:pt>
                <c:pt idx="22">
                  <c:v>18</c:v>
                </c:pt>
                <c:pt idx="23">
                  <c:v>14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10</c:v>
                </c:pt>
                <c:pt idx="28">
                  <c:v>9</c:v>
                </c:pt>
                <c:pt idx="29">
                  <c:v>8</c:v>
                </c:pt>
                <c:pt idx="30">
                  <c:v>7</c:v>
                </c:pt>
                <c:pt idx="31">
                  <c:v>6</c:v>
                </c:pt>
                <c:pt idx="32">
                  <c:v>6</c:v>
                </c:pt>
                <c:pt idx="33">
                  <c:v>4</c:v>
                </c:pt>
                <c:pt idx="34">
                  <c:v>4</c:v>
                </c:pt>
                <c:pt idx="35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43104"/>
        <c:axId val="148148992"/>
      </c:barChart>
      <c:catAx>
        <c:axId val="148143104"/>
        <c:scaling>
          <c:orientation val="minMax"/>
        </c:scaling>
        <c:delete val="0"/>
        <c:axPos val="l"/>
        <c:majorTickMark val="out"/>
        <c:minorTickMark val="none"/>
        <c:tickLblPos val="nextTo"/>
        <c:crossAx val="148148992"/>
        <c:crosses val="autoZero"/>
        <c:auto val="1"/>
        <c:lblAlgn val="ctr"/>
        <c:lblOffset val="100"/>
        <c:noMultiLvlLbl val="0"/>
      </c:catAx>
      <c:valAx>
        <c:axId val="1481489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8143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5837642169728776"/>
          <c:y val="0.40258566637503646"/>
          <c:w val="0.10273468941382327"/>
          <c:h val="3.360354827763762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语言学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学科!$CA$39</c:f>
              <c:numCache>
                <c:formatCode>General</c:formatCode>
                <c:ptCount val="1"/>
                <c:pt idx="0">
                  <c:v>24484</c:v>
                </c:pt>
              </c:numCache>
            </c:numRef>
          </c:xVal>
          <c:yVal>
            <c:numRef>
              <c:f>学科!$BZ$39</c:f>
              <c:numCache>
                <c:formatCode>General</c:formatCode>
                <c:ptCount val="1"/>
                <c:pt idx="0">
                  <c:v>2770</c:v>
                </c:pt>
              </c:numCache>
            </c:numRef>
          </c:yVal>
          <c:bubbleSize>
            <c:numRef>
              <c:f>学科!$CB$39</c:f>
              <c:numCache>
                <c:formatCode>General</c:formatCode>
                <c:ptCount val="1"/>
                <c:pt idx="0">
                  <c:v>173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学科!$CA$2</c:f>
              <c:numCache>
                <c:formatCode>General</c:formatCode>
                <c:ptCount val="1"/>
                <c:pt idx="0">
                  <c:v>3344</c:v>
                </c:pt>
              </c:numCache>
            </c:numRef>
          </c:xVal>
          <c:yVal>
            <c:numRef>
              <c:f>学科!$BZ$2</c:f>
              <c:numCache>
                <c:formatCode>General</c:formatCode>
                <c:ptCount val="1"/>
                <c:pt idx="0">
                  <c:v>341</c:v>
                </c:pt>
              </c:numCache>
            </c:numRef>
          </c:yVal>
          <c:bubbleSize>
            <c:numRef>
              <c:f>学科!$CB$2</c:f>
              <c:numCache>
                <c:formatCode>General</c:formatCode>
                <c:ptCount val="1"/>
                <c:pt idx="0">
                  <c:v>52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学科!$CA$3</c:f>
              <c:numCache>
                <c:formatCode>General</c:formatCode>
                <c:ptCount val="1"/>
                <c:pt idx="0">
                  <c:v>1798</c:v>
                </c:pt>
              </c:numCache>
            </c:numRef>
          </c:xVal>
          <c:yVal>
            <c:numRef>
              <c:f>学科!$BZ$3</c:f>
              <c:numCache>
                <c:formatCode>General</c:formatCode>
                <c:ptCount val="1"/>
                <c:pt idx="0">
                  <c:v>203</c:v>
                </c:pt>
              </c:numCache>
            </c:numRef>
          </c:yVal>
          <c:bubbleSize>
            <c:numRef>
              <c:f>学科!$CB$3</c:f>
              <c:numCache>
                <c:formatCode>General</c:formatCode>
                <c:ptCount val="1"/>
                <c:pt idx="0">
                  <c:v>13</c:v>
                </c:pt>
              </c:numCache>
            </c:numRef>
          </c:bubbleSize>
          <c:bubble3D val="0"/>
        </c:ser>
        <c:ser>
          <c:idx val="3"/>
          <c:order val="3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学科!$CA$4</c:f>
              <c:numCache>
                <c:formatCode>General</c:formatCode>
                <c:ptCount val="1"/>
                <c:pt idx="0">
                  <c:v>1714</c:v>
                </c:pt>
              </c:numCache>
            </c:numRef>
          </c:xVal>
          <c:yVal>
            <c:numRef>
              <c:f>学科!$BZ$4</c:f>
              <c:numCache>
                <c:formatCode>General</c:formatCode>
                <c:ptCount val="1"/>
                <c:pt idx="0">
                  <c:v>196</c:v>
                </c:pt>
              </c:numCache>
            </c:numRef>
          </c:yVal>
          <c:bubbleSize>
            <c:numRef>
              <c:f>学科!$CB$4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4"/>
          <c:order val="4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学科!$CA$5</c:f>
              <c:numCache>
                <c:formatCode>General</c:formatCode>
                <c:ptCount val="1"/>
                <c:pt idx="0">
                  <c:v>1580</c:v>
                </c:pt>
              </c:numCache>
            </c:numRef>
          </c:xVal>
          <c:yVal>
            <c:numRef>
              <c:f>学科!$BZ$5</c:f>
              <c:numCache>
                <c:formatCode>General</c:formatCode>
                <c:ptCount val="1"/>
                <c:pt idx="0">
                  <c:v>173</c:v>
                </c:pt>
              </c:numCache>
            </c:numRef>
          </c:yVal>
          <c:bubbleSize>
            <c:numRef>
              <c:f>学科!$CB$5</c:f>
              <c:numCache>
                <c:formatCode>General</c:formatCode>
                <c:ptCount val="1"/>
                <c:pt idx="0">
                  <c:v>14</c:v>
                </c:pt>
              </c:numCache>
            </c:numRef>
          </c:bubbleSize>
          <c:bubble3D val="0"/>
        </c:ser>
        <c:ser>
          <c:idx val="5"/>
          <c:order val="5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学科!$CA$6</c:f>
              <c:numCache>
                <c:formatCode>General</c:formatCode>
                <c:ptCount val="1"/>
                <c:pt idx="0">
                  <c:v>1432</c:v>
                </c:pt>
              </c:numCache>
            </c:numRef>
          </c:xVal>
          <c:yVal>
            <c:numRef>
              <c:f>学科!$BZ$6</c:f>
              <c:numCache>
                <c:formatCode>General</c:formatCode>
                <c:ptCount val="1"/>
                <c:pt idx="0">
                  <c:v>161</c:v>
                </c:pt>
              </c:numCache>
            </c:numRef>
          </c:yVal>
          <c:bubbleSize>
            <c:numRef>
              <c:f>学科!$CB$6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6"/>
          <c:order val="6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学科!$CA$7</c:f>
              <c:numCache>
                <c:formatCode>General</c:formatCode>
                <c:ptCount val="1"/>
                <c:pt idx="0">
                  <c:v>992</c:v>
                </c:pt>
              </c:numCache>
            </c:numRef>
          </c:xVal>
          <c:yVal>
            <c:numRef>
              <c:f>学科!$BZ$7</c:f>
              <c:numCache>
                <c:formatCode>General</c:formatCode>
                <c:ptCount val="1"/>
                <c:pt idx="0">
                  <c:v>116</c:v>
                </c:pt>
              </c:numCache>
            </c:numRef>
          </c:yVal>
          <c:bubbleSize>
            <c:numRef>
              <c:f>学科!$CB$7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7"/>
          <c:order val="7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学科!$CA$8</c:f>
              <c:numCache>
                <c:formatCode>General</c:formatCode>
                <c:ptCount val="1"/>
                <c:pt idx="0">
                  <c:v>974</c:v>
                </c:pt>
              </c:numCache>
            </c:numRef>
          </c:xVal>
          <c:yVal>
            <c:numRef>
              <c:f>学科!$BZ$8</c:f>
              <c:numCache>
                <c:formatCode>General</c:formatCode>
                <c:ptCount val="1"/>
                <c:pt idx="0">
                  <c:v>115</c:v>
                </c:pt>
              </c:numCache>
            </c:numRef>
          </c:yVal>
          <c:bubbleSize>
            <c:numRef>
              <c:f>学科!$CB$8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8"/>
          <c:order val="8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学科!$CA$9</c:f>
              <c:numCache>
                <c:formatCode>General</c:formatCode>
                <c:ptCount val="1"/>
                <c:pt idx="0">
                  <c:v>856</c:v>
                </c:pt>
              </c:numCache>
            </c:numRef>
          </c:xVal>
          <c:yVal>
            <c:numRef>
              <c:f>学科!$BZ$9</c:f>
              <c:numCache>
                <c:formatCode>General</c:formatCode>
                <c:ptCount val="1"/>
                <c:pt idx="0">
                  <c:v>103</c:v>
                </c:pt>
              </c:numCache>
            </c:numRef>
          </c:yVal>
          <c:bubbleSize>
            <c:numRef>
              <c:f>学科!$CB$9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9"/>
          <c:order val="9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学科!$CA$10</c:f>
              <c:numCache>
                <c:formatCode>General</c:formatCode>
                <c:ptCount val="1"/>
                <c:pt idx="0">
                  <c:v>830</c:v>
                </c:pt>
              </c:numCache>
            </c:numRef>
          </c:xVal>
          <c:yVal>
            <c:numRef>
              <c:f>学科!$BZ$10</c:f>
              <c:numCache>
                <c:formatCode>General</c:formatCode>
                <c:ptCount val="1"/>
                <c:pt idx="0">
                  <c:v>95</c:v>
                </c:pt>
              </c:numCache>
            </c:numRef>
          </c:yVal>
          <c:bubbleSize>
            <c:numRef>
              <c:f>学科!$CB$10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10"/>
          <c:order val="10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学科!$CA$11</c:f>
              <c:numCache>
                <c:formatCode>General</c:formatCode>
                <c:ptCount val="1"/>
                <c:pt idx="0">
                  <c:v>702</c:v>
                </c:pt>
              </c:numCache>
            </c:numRef>
          </c:xVal>
          <c:yVal>
            <c:numRef>
              <c:f>学科!$BZ$11</c:f>
              <c:numCache>
                <c:formatCode>General</c:formatCode>
                <c:ptCount val="1"/>
                <c:pt idx="0">
                  <c:v>79</c:v>
                </c:pt>
              </c:numCache>
            </c:numRef>
          </c:yVal>
          <c:bubbleSize>
            <c:numRef>
              <c:f>学科!$CB$11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11"/>
          <c:order val="11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学科!$CA$12</c:f>
              <c:numCache>
                <c:formatCode>General</c:formatCode>
                <c:ptCount val="1"/>
                <c:pt idx="0">
                  <c:v>694</c:v>
                </c:pt>
              </c:numCache>
            </c:numRef>
          </c:xVal>
          <c:yVal>
            <c:numRef>
              <c:f>学科!$BZ$12</c:f>
              <c:numCache>
                <c:formatCode>General</c:formatCode>
                <c:ptCount val="1"/>
                <c:pt idx="0">
                  <c:v>83</c:v>
                </c:pt>
              </c:numCache>
            </c:numRef>
          </c:yVal>
          <c:bubbleSize>
            <c:numRef>
              <c:f>学科!$CB$12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2"/>
          <c:order val="12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学科!$CA$13</c:f>
              <c:numCache>
                <c:formatCode>General</c:formatCode>
                <c:ptCount val="1"/>
                <c:pt idx="0">
                  <c:v>626</c:v>
                </c:pt>
              </c:numCache>
            </c:numRef>
          </c:xVal>
          <c:yVal>
            <c:numRef>
              <c:f>学科!$BZ$13</c:f>
              <c:numCache>
                <c:formatCode>General</c:formatCode>
                <c:ptCount val="1"/>
                <c:pt idx="0">
                  <c:v>73</c:v>
                </c:pt>
              </c:numCache>
            </c:numRef>
          </c:yVal>
          <c:bubbleSize>
            <c:numRef>
              <c:f>学科!$CB$13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3"/>
          <c:order val="13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学科!$CA$14</c:f>
              <c:numCache>
                <c:formatCode>General</c:formatCode>
                <c:ptCount val="1"/>
                <c:pt idx="0">
                  <c:v>622</c:v>
                </c:pt>
              </c:numCache>
            </c:numRef>
          </c:xVal>
          <c:yVal>
            <c:numRef>
              <c:f>学科!$BZ$14</c:f>
              <c:numCache>
                <c:formatCode>General</c:formatCode>
                <c:ptCount val="1"/>
                <c:pt idx="0">
                  <c:v>73</c:v>
                </c:pt>
              </c:numCache>
            </c:numRef>
          </c:yVal>
          <c:bubbleSize>
            <c:numRef>
              <c:f>学科!$CB$14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4"/>
          <c:order val="14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学科!$CA$15</c:f>
              <c:numCache>
                <c:formatCode>General</c:formatCode>
                <c:ptCount val="1"/>
                <c:pt idx="0">
                  <c:v>614</c:v>
                </c:pt>
              </c:numCache>
            </c:numRef>
          </c:xVal>
          <c:yVal>
            <c:numRef>
              <c:f>学科!$BZ$15</c:f>
              <c:numCache>
                <c:formatCode>General</c:formatCode>
                <c:ptCount val="1"/>
                <c:pt idx="0">
                  <c:v>73</c:v>
                </c:pt>
              </c:numCache>
            </c:numRef>
          </c:yVal>
          <c:bubbleSize>
            <c:numRef>
              <c:f>学科!$CB$15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5"/>
          <c:order val="15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学科!$CA$16</c:f>
              <c:numCache>
                <c:formatCode>General</c:formatCode>
                <c:ptCount val="1"/>
                <c:pt idx="0">
                  <c:v>614</c:v>
                </c:pt>
              </c:numCache>
            </c:numRef>
          </c:xVal>
          <c:yVal>
            <c:numRef>
              <c:f>学科!$BZ$16</c:f>
              <c:numCache>
                <c:formatCode>General</c:formatCode>
                <c:ptCount val="1"/>
                <c:pt idx="0">
                  <c:v>57</c:v>
                </c:pt>
              </c:numCache>
            </c:numRef>
          </c:yVal>
          <c:bubbleSize>
            <c:numRef>
              <c:f>学科!$CB$16</c:f>
              <c:numCache>
                <c:formatCode>General</c:formatCode>
                <c:ptCount val="1"/>
                <c:pt idx="0">
                  <c:v>13</c:v>
                </c:pt>
              </c:numCache>
            </c:numRef>
          </c:bubbleSize>
          <c:bubble3D val="0"/>
        </c:ser>
        <c:ser>
          <c:idx val="16"/>
          <c:order val="16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学科!$CA$17</c:f>
              <c:numCache>
                <c:formatCode>General</c:formatCode>
                <c:ptCount val="1"/>
                <c:pt idx="0">
                  <c:v>584</c:v>
                </c:pt>
              </c:numCache>
            </c:numRef>
          </c:xVal>
          <c:yVal>
            <c:numRef>
              <c:f>学科!$BZ$17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bubbleSize>
            <c:numRef>
              <c:f>学科!$CB$17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7"/>
          <c:order val="17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学科!$CA$18</c:f>
              <c:numCache>
                <c:formatCode>General</c:formatCode>
                <c:ptCount val="1"/>
                <c:pt idx="0">
                  <c:v>538</c:v>
                </c:pt>
              </c:numCache>
            </c:numRef>
          </c:xVal>
          <c:yVal>
            <c:numRef>
              <c:f>学科!$BZ$18</c:f>
              <c:numCache>
                <c:formatCode>General</c:formatCode>
                <c:ptCount val="1"/>
                <c:pt idx="0">
                  <c:v>62</c:v>
                </c:pt>
              </c:numCache>
            </c:numRef>
          </c:yVal>
          <c:bubbleSize>
            <c:numRef>
              <c:f>学科!$CB$18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8"/>
          <c:order val="18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学科!$CA$19</c:f>
              <c:numCache>
                <c:formatCode>General</c:formatCode>
                <c:ptCount val="1"/>
                <c:pt idx="0">
                  <c:v>532</c:v>
                </c:pt>
              </c:numCache>
            </c:numRef>
          </c:xVal>
          <c:yVal>
            <c:numRef>
              <c:f>学科!$BZ$19</c:f>
              <c:numCache>
                <c:formatCode>General</c:formatCode>
                <c:ptCount val="1"/>
                <c:pt idx="0">
                  <c:v>63</c:v>
                </c:pt>
              </c:numCache>
            </c:numRef>
          </c:yVal>
          <c:bubbleSize>
            <c:numRef>
              <c:f>学科!$CB$19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9"/>
          <c:order val="19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学科!$CA$20</c:f>
              <c:numCache>
                <c:formatCode>General</c:formatCode>
                <c:ptCount val="1"/>
                <c:pt idx="0">
                  <c:v>494</c:v>
                </c:pt>
              </c:numCache>
            </c:numRef>
          </c:xVal>
          <c:yVal>
            <c:numRef>
              <c:f>学科!$BZ$20</c:f>
              <c:numCache>
                <c:formatCode>General</c:formatCode>
                <c:ptCount val="1"/>
                <c:pt idx="0">
                  <c:v>56</c:v>
                </c:pt>
              </c:numCache>
            </c:numRef>
          </c:yVal>
          <c:bubbleSize>
            <c:numRef>
              <c:f>学科!$CB$20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0"/>
          <c:order val="20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学科!$CA$21</c:f>
              <c:numCache>
                <c:formatCode>General</c:formatCode>
                <c:ptCount val="1"/>
                <c:pt idx="0">
                  <c:v>492</c:v>
                </c:pt>
              </c:numCache>
            </c:numRef>
          </c:xVal>
          <c:yVal>
            <c:numRef>
              <c:f>学科!$BZ$21</c:f>
              <c:numCache>
                <c:formatCode>General</c:formatCode>
                <c:ptCount val="1"/>
                <c:pt idx="0">
                  <c:v>59</c:v>
                </c:pt>
              </c:numCache>
            </c:numRef>
          </c:yVal>
          <c:bubbleSize>
            <c:numRef>
              <c:f>学科!$CB$21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1"/>
          <c:order val="21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学科!$CA$22</c:f>
              <c:numCache>
                <c:formatCode>General</c:formatCode>
                <c:ptCount val="1"/>
                <c:pt idx="0">
                  <c:v>492</c:v>
                </c:pt>
              </c:numCache>
            </c:numRef>
          </c:xVal>
          <c:yVal>
            <c:numRef>
              <c:f>学科!$BZ$22</c:f>
              <c:numCache>
                <c:formatCode>General</c:formatCode>
                <c:ptCount val="1"/>
                <c:pt idx="0">
                  <c:v>58</c:v>
                </c:pt>
              </c:numCache>
            </c:numRef>
          </c:yVal>
          <c:bubbleSize>
            <c:numRef>
              <c:f>学科!$CB$22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2"/>
          <c:order val="22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学科!$CA$23</c:f>
              <c:numCache>
                <c:formatCode>General</c:formatCode>
                <c:ptCount val="1"/>
                <c:pt idx="0">
                  <c:v>488</c:v>
                </c:pt>
              </c:numCache>
            </c:numRef>
          </c:xVal>
          <c:yVal>
            <c:numRef>
              <c:f>学科!$BZ$23</c:f>
              <c:numCache>
                <c:formatCode>General</c:formatCode>
                <c:ptCount val="1"/>
                <c:pt idx="0">
                  <c:v>60</c:v>
                </c:pt>
              </c:numCache>
            </c:numRef>
          </c:yVal>
          <c:bubbleSize>
            <c:numRef>
              <c:f>学科!$CB$23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学科!$CA$24</c:f>
              <c:numCache>
                <c:formatCode>General</c:formatCode>
                <c:ptCount val="1"/>
                <c:pt idx="0">
                  <c:v>464</c:v>
                </c:pt>
              </c:numCache>
            </c:numRef>
          </c:xVal>
          <c:yVal>
            <c:numRef>
              <c:f>学科!$BZ$24</c:f>
              <c:numCache>
                <c:formatCode>General</c:formatCode>
                <c:ptCount val="1"/>
                <c:pt idx="0">
                  <c:v>53</c:v>
                </c:pt>
              </c:numCache>
            </c:numRef>
          </c:yVal>
          <c:bubbleSize>
            <c:numRef>
              <c:f>学科!$CB$24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4"/>
          <c:order val="24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学科!$CA$25</c:f>
              <c:numCache>
                <c:formatCode>General</c:formatCode>
                <c:ptCount val="1"/>
                <c:pt idx="0">
                  <c:v>432</c:v>
                </c:pt>
              </c:numCache>
            </c:numRef>
          </c:xVal>
          <c:yVal>
            <c:numRef>
              <c:f>学科!$BZ$25</c:f>
              <c:numCache>
                <c:formatCode>General</c:formatCode>
                <c:ptCount val="1"/>
                <c:pt idx="0">
                  <c:v>51</c:v>
                </c:pt>
              </c:numCache>
            </c:numRef>
          </c:yVal>
          <c:bubbleSize>
            <c:numRef>
              <c:f>学科!$CB$25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5"/>
          <c:order val="25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学科!$CA$26</c:f>
              <c:numCache>
                <c:formatCode>General</c:formatCode>
                <c:ptCount val="1"/>
                <c:pt idx="0">
                  <c:v>394</c:v>
                </c:pt>
              </c:numCache>
            </c:numRef>
          </c:xVal>
          <c:yVal>
            <c:numRef>
              <c:f>学科!$BZ$26</c:f>
              <c:numCache>
                <c:formatCode>General</c:formatCode>
                <c:ptCount val="1"/>
                <c:pt idx="0">
                  <c:v>46</c:v>
                </c:pt>
              </c:numCache>
            </c:numRef>
          </c:yVal>
          <c:bubbleSize>
            <c:numRef>
              <c:f>学科!$CB$26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6"/>
          <c:order val="26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学科!$CA$27</c:f>
              <c:numCache>
                <c:formatCode>General</c:formatCode>
                <c:ptCount val="1"/>
                <c:pt idx="0">
                  <c:v>362</c:v>
                </c:pt>
              </c:numCache>
            </c:numRef>
          </c:xVal>
          <c:yVal>
            <c:numRef>
              <c:f>学科!$BZ$27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bubbleSize>
            <c:numRef>
              <c:f>学科!$CB$27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7"/>
          <c:order val="27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学科!$CA$28</c:f>
              <c:numCache>
                <c:formatCode>General</c:formatCode>
                <c:ptCount val="1"/>
                <c:pt idx="0">
                  <c:v>362</c:v>
                </c:pt>
              </c:numCache>
            </c:numRef>
          </c:xVal>
          <c:yVal>
            <c:numRef>
              <c:f>学科!$BZ$28</c:f>
              <c:numCache>
                <c:formatCode>General</c:formatCode>
                <c:ptCount val="1"/>
                <c:pt idx="0">
                  <c:v>44</c:v>
                </c:pt>
              </c:numCache>
            </c:numRef>
          </c:yVal>
          <c:bubbleSize>
            <c:numRef>
              <c:f>学科!$CB$28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8"/>
          <c:order val="28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学科!$CA$29</c:f>
              <c:numCache>
                <c:formatCode>General</c:formatCode>
                <c:ptCount val="1"/>
                <c:pt idx="0">
                  <c:v>354</c:v>
                </c:pt>
              </c:numCache>
            </c:numRef>
          </c:xVal>
          <c:yVal>
            <c:numRef>
              <c:f>学科!$BZ$29</c:f>
              <c:numCache>
                <c:formatCode>General</c:formatCode>
                <c:ptCount val="1"/>
                <c:pt idx="0">
                  <c:v>39</c:v>
                </c:pt>
              </c:numCache>
            </c:numRef>
          </c:yVal>
          <c:bubbleSize>
            <c:numRef>
              <c:f>学科!$CB$29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9"/>
          <c:order val="29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学科!$CA$30</c:f>
              <c:numCache>
                <c:formatCode>General</c:formatCode>
                <c:ptCount val="1"/>
                <c:pt idx="0">
                  <c:v>290</c:v>
                </c:pt>
              </c:numCache>
            </c:numRef>
          </c:xVal>
          <c:yVal>
            <c:numRef>
              <c:f>学科!$BZ$30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学科!$CB$30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0"/>
          <c:order val="30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学科!$CA$31</c:f>
              <c:numCache>
                <c:formatCode>General</c:formatCode>
                <c:ptCount val="1"/>
                <c:pt idx="0">
                  <c:v>212</c:v>
                </c:pt>
              </c:numCache>
            </c:numRef>
          </c:xVal>
          <c:yVal>
            <c:numRef>
              <c:f>学科!$BZ$31</c:f>
              <c:numCache>
                <c:formatCode>General</c:formatCode>
                <c:ptCount val="1"/>
                <c:pt idx="0">
                  <c:v>26</c:v>
                </c:pt>
              </c:numCache>
            </c:numRef>
          </c:yVal>
          <c:bubbleSize>
            <c:numRef>
              <c:f>学科!$CB$31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学科!$CA$32</c:f>
              <c:numCache>
                <c:formatCode>General</c:formatCode>
                <c:ptCount val="1"/>
                <c:pt idx="0">
                  <c:v>168</c:v>
                </c:pt>
              </c:numCache>
            </c:numRef>
          </c:xVal>
          <c:yVal>
            <c:numRef>
              <c:f>学科!$BZ$32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学科!$CB$32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学科!$CA$33</c:f>
              <c:numCache>
                <c:formatCode>General</c:formatCode>
                <c:ptCount val="1"/>
                <c:pt idx="0">
                  <c:v>150</c:v>
                </c:pt>
              </c:numCache>
            </c:numRef>
          </c:xVal>
          <c:yVal>
            <c:numRef>
              <c:f>学科!$BZ$33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学科!$CB$33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3"/>
          <c:order val="33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学科!$CA$34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学科!$BZ$34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学科!$CB$34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学科!$CA$35</c:f>
              <c:numCache>
                <c:formatCode>General</c:formatCode>
                <c:ptCount val="1"/>
                <c:pt idx="0">
                  <c:v>116</c:v>
                </c:pt>
              </c:numCache>
            </c:numRef>
          </c:xVal>
          <c:yVal>
            <c:numRef>
              <c:f>学科!$BZ$35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学科!$CB$35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5510272"/>
        <c:axId val="155511808"/>
      </c:bubbleChart>
      <c:valAx>
        <c:axId val="155510272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5511808"/>
        <c:crosses val="autoZero"/>
        <c:crossBetween val="midCat"/>
      </c:valAx>
      <c:valAx>
        <c:axId val="1555118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510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哲学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学科!$CE$39</c:f>
              <c:numCache>
                <c:formatCode>General</c:formatCode>
                <c:ptCount val="1"/>
                <c:pt idx="0">
                  <c:v>23064</c:v>
                </c:pt>
              </c:numCache>
            </c:numRef>
          </c:xVal>
          <c:yVal>
            <c:numRef>
              <c:f>学科!$CD$39</c:f>
              <c:numCache>
                <c:formatCode>General</c:formatCode>
                <c:ptCount val="1"/>
                <c:pt idx="0">
                  <c:v>2503</c:v>
                </c:pt>
              </c:numCache>
            </c:numRef>
          </c:yVal>
          <c:bubbleSize>
            <c:numRef>
              <c:f>学科!$CF$39</c:f>
              <c:numCache>
                <c:formatCode>General</c:formatCode>
                <c:ptCount val="1"/>
                <c:pt idx="0">
                  <c:v>221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学科!$CE$2</c:f>
              <c:numCache>
                <c:formatCode>General</c:formatCode>
                <c:ptCount val="1"/>
                <c:pt idx="0">
                  <c:v>3272</c:v>
                </c:pt>
              </c:numCache>
            </c:numRef>
          </c:xVal>
          <c:yVal>
            <c:numRef>
              <c:f>学科!$CD$2</c:f>
              <c:numCache>
                <c:formatCode>General</c:formatCode>
                <c:ptCount val="1"/>
                <c:pt idx="0">
                  <c:v>323</c:v>
                </c:pt>
              </c:numCache>
            </c:numRef>
          </c:yVal>
          <c:bubbleSize>
            <c:numRef>
              <c:f>学科!$CF$2</c:f>
              <c:numCache>
                <c:formatCode>General</c:formatCode>
                <c:ptCount val="1"/>
                <c:pt idx="0">
                  <c:v>53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学科!$CE$3</c:f>
              <c:numCache>
                <c:formatCode>General</c:formatCode>
                <c:ptCount val="1"/>
                <c:pt idx="0">
                  <c:v>2198</c:v>
                </c:pt>
              </c:numCache>
            </c:numRef>
          </c:xVal>
          <c:yVal>
            <c:numRef>
              <c:f>学科!$CD$3</c:f>
              <c:numCache>
                <c:formatCode>General</c:formatCode>
                <c:ptCount val="1"/>
                <c:pt idx="0">
                  <c:v>229</c:v>
                </c:pt>
              </c:numCache>
            </c:numRef>
          </c:yVal>
          <c:bubbleSize>
            <c:numRef>
              <c:f>学科!$CF$3</c:f>
              <c:numCache>
                <c:formatCode>General</c:formatCode>
                <c:ptCount val="1"/>
                <c:pt idx="0">
                  <c:v>30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学科!$CE$4</c:f>
              <c:numCache>
                <c:formatCode>General</c:formatCode>
                <c:ptCount val="1"/>
                <c:pt idx="0">
                  <c:v>1932</c:v>
                </c:pt>
              </c:numCache>
            </c:numRef>
          </c:xVal>
          <c:yVal>
            <c:numRef>
              <c:f>学科!$CD$4</c:f>
              <c:numCache>
                <c:formatCode>General</c:formatCode>
                <c:ptCount val="1"/>
                <c:pt idx="0">
                  <c:v>207</c:v>
                </c:pt>
              </c:numCache>
            </c:numRef>
          </c:yVal>
          <c:bubbleSize>
            <c:numRef>
              <c:f>学科!$CF$4</c:f>
              <c:numCache>
                <c:formatCode>General</c:formatCode>
                <c:ptCount val="1"/>
                <c:pt idx="0">
                  <c:v>20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学科!$CE$5</c:f>
              <c:numCache>
                <c:formatCode>General</c:formatCode>
                <c:ptCount val="1"/>
                <c:pt idx="0">
                  <c:v>1348</c:v>
                </c:pt>
              </c:numCache>
            </c:numRef>
          </c:xVal>
          <c:yVal>
            <c:numRef>
              <c:f>学科!$CD$5</c:f>
              <c:numCache>
                <c:formatCode>General</c:formatCode>
                <c:ptCount val="1"/>
                <c:pt idx="0">
                  <c:v>146</c:v>
                </c:pt>
              </c:numCache>
            </c:numRef>
          </c:yVal>
          <c:bubbleSize>
            <c:numRef>
              <c:f>学科!$CF$5</c:f>
              <c:numCache>
                <c:formatCode>General</c:formatCode>
                <c:ptCount val="1"/>
                <c:pt idx="0">
                  <c:v>13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学科!$CE$6</c:f>
              <c:numCache>
                <c:formatCode>General</c:formatCode>
                <c:ptCount val="1"/>
                <c:pt idx="0">
                  <c:v>1230</c:v>
                </c:pt>
              </c:numCache>
            </c:numRef>
          </c:xVal>
          <c:yVal>
            <c:numRef>
              <c:f>学科!$CD$6</c:f>
              <c:numCache>
                <c:formatCode>General</c:formatCode>
                <c:ptCount val="1"/>
                <c:pt idx="0">
                  <c:v>138</c:v>
                </c:pt>
              </c:numCache>
            </c:numRef>
          </c:yVal>
          <c:bubbleSize>
            <c:numRef>
              <c:f>学科!$CF$6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学科!$CE$7</c:f>
              <c:numCache>
                <c:formatCode>General</c:formatCode>
                <c:ptCount val="1"/>
                <c:pt idx="0">
                  <c:v>1218</c:v>
                </c:pt>
              </c:numCache>
            </c:numRef>
          </c:xVal>
          <c:yVal>
            <c:numRef>
              <c:f>学科!$CD$7</c:f>
              <c:numCache>
                <c:formatCode>General</c:formatCode>
                <c:ptCount val="1"/>
                <c:pt idx="0">
                  <c:v>131</c:v>
                </c:pt>
              </c:numCache>
            </c:numRef>
          </c:yVal>
          <c:bubbleSize>
            <c:numRef>
              <c:f>学科!$CF$7</c:f>
              <c:numCache>
                <c:formatCode>General</c:formatCode>
                <c:ptCount val="1"/>
                <c:pt idx="0">
                  <c:v>13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学科!$CE$8</c:f>
              <c:numCache>
                <c:formatCode>General</c:formatCode>
                <c:ptCount val="1"/>
                <c:pt idx="0">
                  <c:v>1144</c:v>
                </c:pt>
              </c:numCache>
            </c:numRef>
          </c:xVal>
          <c:yVal>
            <c:numRef>
              <c:f>学科!$CD$8</c:f>
              <c:numCache>
                <c:formatCode>General</c:formatCode>
                <c:ptCount val="1"/>
                <c:pt idx="0">
                  <c:v>122</c:v>
                </c:pt>
              </c:numCache>
            </c:numRef>
          </c:yVal>
          <c:bubbleSize>
            <c:numRef>
              <c:f>学科!$CF$8</c:f>
              <c:numCache>
                <c:formatCode>General</c:formatCode>
                <c:ptCount val="1"/>
                <c:pt idx="0">
                  <c:v>13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学科!$CE$9</c:f>
              <c:numCache>
                <c:formatCode>General</c:formatCode>
                <c:ptCount val="1"/>
                <c:pt idx="0">
                  <c:v>888</c:v>
                </c:pt>
              </c:numCache>
            </c:numRef>
          </c:xVal>
          <c:yVal>
            <c:numRef>
              <c:f>学科!$CD$9</c:f>
              <c:numCache>
                <c:formatCode>General</c:formatCode>
                <c:ptCount val="1"/>
                <c:pt idx="0">
                  <c:v>103</c:v>
                </c:pt>
              </c:numCache>
            </c:numRef>
          </c:yVal>
          <c:bubbleSize>
            <c:numRef>
              <c:f>学科!$CF$9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学科!$CE$10</c:f>
              <c:numCache>
                <c:formatCode>General</c:formatCode>
                <c:ptCount val="1"/>
                <c:pt idx="0">
                  <c:v>774</c:v>
                </c:pt>
              </c:numCache>
            </c:numRef>
          </c:xVal>
          <c:yVal>
            <c:numRef>
              <c:f>学科!$CD$10</c:f>
              <c:numCache>
                <c:formatCode>General</c:formatCode>
                <c:ptCount val="1"/>
                <c:pt idx="0">
                  <c:v>87</c:v>
                </c:pt>
              </c:numCache>
            </c:numRef>
          </c:yVal>
          <c:bubbleSize>
            <c:numRef>
              <c:f>学科!$CF$10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学科!$CE$11</c:f>
              <c:numCache>
                <c:formatCode>General</c:formatCode>
                <c:ptCount val="1"/>
                <c:pt idx="0">
                  <c:v>748</c:v>
                </c:pt>
              </c:numCache>
            </c:numRef>
          </c:xVal>
          <c:yVal>
            <c:numRef>
              <c:f>学科!$CD$11</c:f>
              <c:numCache>
                <c:formatCode>General</c:formatCode>
                <c:ptCount val="1"/>
                <c:pt idx="0">
                  <c:v>85</c:v>
                </c:pt>
              </c:numCache>
            </c:numRef>
          </c:yVal>
          <c:bubbleSize>
            <c:numRef>
              <c:f>学科!$CF$11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学科!$CE$12</c:f>
              <c:numCache>
                <c:formatCode>General</c:formatCode>
                <c:ptCount val="1"/>
                <c:pt idx="0">
                  <c:v>616</c:v>
                </c:pt>
              </c:numCache>
            </c:numRef>
          </c:xVal>
          <c:yVal>
            <c:numRef>
              <c:f>学科!$CD$12</c:f>
              <c:numCache>
                <c:formatCode>General</c:formatCode>
                <c:ptCount val="1"/>
                <c:pt idx="0">
                  <c:v>61</c:v>
                </c:pt>
              </c:numCache>
            </c:numRef>
          </c:yVal>
          <c:bubbleSize>
            <c:numRef>
              <c:f>学科!$CF$12</c:f>
              <c:numCache>
                <c:formatCode>General</c:formatCode>
                <c:ptCount val="1"/>
                <c:pt idx="0">
                  <c:v>11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学科!$CE$13</c:f>
              <c:numCache>
                <c:formatCode>General</c:formatCode>
                <c:ptCount val="1"/>
                <c:pt idx="0">
                  <c:v>588</c:v>
                </c:pt>
              </c:numCache>
            </c:numRef>
          </c:xVal>
          <c:yVal>
            <c:numRef>
              <c:f>学科!$CD$13</c:f>
              <c:numCache>
                <c:formatCode>General</c:formatCode>
                <c:ptCount val="1"/>
                <c:pt idx="0">
                  <c:v>68</c:v>
                </c:pt>
              </c:numCache>
            </c:numRef>
          </c:yVal>
          <c:bubbleSize>
            <c:numRef>
              <c:f>学科!$CF$13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学科!$CE$14</c:f>
              <c:numCache>
                <c:formatCode>General</c:formatCode>
                <c:ptCount val="1"/>
                <c:pt idx="0">
                  <c:v>552</c:v>
                </c:pt>
              </c:numCache>
            </c:numRef>
          </c:xVal>
          <c:yVal>
            <c:numRef>
              <c:f>学科!$CD$14</c:f>
              <c:numCache>
                <c:formatCode>General</c:formatCode>
                <c:ptCount val="1"/>
                <c:pt idx="0">
                  <c:v>53</c:v>
                </c:pt>
              </c:numCache>
            </c:numRef>
          </c:yVal>
          <c:bubbleSize>
            <c:numRef>
              <c:f>学科!$CF$14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学科!$CE$15</c:f>
              <c:numCache>
                <c:formatCode>General</c:formatCode>
                <c:ptCount val="1"/>
                <c:pt idx="0">
                  <c:v>484</c:v>
                </c:pt>
              </c:numCache>
            </c:numRef>
          </c:xVal>
          <c:yVal>
            <c:numRef>
              <c:f>学科!$CD$15</c:f>
              <c:numCache>
                <c:formatCode>General</c:formatCode>
                <c:ptCount val="1"/>
                <c:pt idx="0">
                  <c:v>53</c:v>
                </c:pt>
              </c:numCache>
            </c:numRef>
          </c:yVal>
          <c:bubbleSize>
            <c:numRef>
              <c:f>学科!$CF$15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学科!$CE$16</c:f>
              <c:numCache>
                <c:formatCode>General</c:formatCode>
                <c:ptCount val="1"/>
                <c:pt idx="0">
                  <c:v>478</c:v>
                </c:pt>
              </c:numCache>
            </c:numRef>
          </c:xVal>
          <c:yVal>
            <c:numRef>
              <c:f>学科!$CD$16</c:f>
              <c:numCache>
                <c:formatCode>General</c:formatCode>
                <c:ptCount val="1"/>
                <c:pt idx="0">
                  <c:v>49</c:v>
                </c:pt>
              </c:numCache>
            </c:numRef>
          </c:yVal>
          <c:bubbleSize>
            <c:numRef>
              <c:f>学科!$CF$16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学科!$CE$17</c:f>
              <c:numCache>
                <c:formatCode>General</c:formatCode>
                <c:ptCount val="1"/>
                <c:pt idx="0">
                  <c:v>476</c:v>
                </c:pt>
              </c:numCache>
            </c:numRef>
          </c:xVal>
          <c:yVal>
            <c:numRef>
              <c:f>学科!$CD$17</c:f>
              <c:numCache>
                <c:formatCode>General</c:formatCode>
                <c:ptCount val="1"/>
                <c:pt idx="0">
                  <c:v>59</c:v>
                </c:pt>
              </c:numCache>
            </c:numRef>
          </c:yVal>
          <c:bubbleSize>
            <c:numRef>
              <c:f>学科!$CF$17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学科!$CE$18</c:f>
              <c:numCache>
                <c:formatCode>General</c:formatCode>
                <c:ptCount val="1"/>
                <c:pt idx="0">
                  <c:v>476</c:v>
                </c:pt>
              </c:numCache>
            </c:numRef>
          </c:xVal>
          <c:yVal>
            <c:numRef>
              <c:f>学科!$CD$18</c:f>
              <c:numCache>
                <c:formatCode>General</c:formatCode>
                <c:ptCount val="1"/>
                <c:pt idx="0">
                  <c:v>44</c:v>
                </c:pt>
              </c:numCache>
            </c:numRef>
          </c:yVal>
          <c:bubbleSize>
            <c:numRef>
              <c:f>学科!$CF$18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学科!$CE$19</c:f>
              <c:numCache>
                <c:formatCode>General</c:formatCode>
                <c:ptCount val="1"/>
                <c:pt idx="0">
                  <c:v>468</c:v>
                </c:pt>
              </c:numCache>
            </c:numRef>
          </c:xVal>
          <c:yVal>
            <c:numRef>
              <c:f>学科!$CD$19</c:f>
              <c:numCache>
                <c:formatCode>General</c:formatCode>
                <c:ptCount val="1"/>
                <c:pt idx="0">
                  <c:v>54</c:v>
                </c:pt>
              </c:numCache>
            </c:numRef>
          </c:yVal>
          <c:bubbleSize>
            <c:numRef>
              <c:f>学科!$CF$19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学科!$CE$20</c:f>
              <c:numCache>
                <c:formatCode>General</c:formatCode>
                <c:ptCount val="1"/>
                <c:pt idx="0">
                  <c:v>442</c:v>
                </c:pt>
              </c:numCache>
            </c:numRef>
          </c:xVal>
          <c:yVal>
            <c:numRef>
              <c:f>学科!$CD$20</c:f>
              <c:numCache>
                <c:formatCode>General</c:formatCode>
                <c:ptCount val="1"/>
                <c:pt idx="0">
                  <c:v>50</c:v>
                </c:pt>
              </c:numCache>
            </c:numRef>
          </c:yVal>
          <c:bubbleSize>
            <c:numRef>
              <c:f>学科!$CF$20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学科!$CE$21</c:f>
              <c:numCache>
                <c:formatCode>General</c:formatCode>
                <c:ptCount val="1"/>
                <c:pt idx="0">
                  <c:v>416</c:v>
                </c:pt>
              </c:numCache>
            </c:numRef>
          </c:xVal>
          <c:yVal>
            <c:numRef>
              <c:f>学科!$CD$21</c:f>
              <c:numCache>
                <c:formatCode>General</c:formatCode>
                <c:ptCount val="1"/>
                <c:pt idx="0">
                  <c:v>51</c:v>
                </c:pt>
              </c:numCache>
            </c:numRef>
          </c:yVal>
          <c:bubbleSize>
            <c:numRef>
              <c:f>学科!$CF$21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学科!$CE$22</c:f>
              <c:numCache>
                <c:formatCode>General</c:formatCode>
                <c:ptCount val="1"/>
                <c:pt idx="0">
                  <c:v>408</c:v>
                </c:pt>
              </c:numCache>
            </c:numRef>
          </c:xVal>
          <c:yVal>
            <c:numRef>
              <c:f>学科!$CD$22</c:f>
              <c:numCache>
                <c:formatCode>General</c:formatCode>
                <c:ptCount val="1"/>
                <c:pt idx="0">
                  <c:v>45</c:v>
                </c:pt>
              </c:numCache>
            </c:numRef>
          </c:yVal>
          <c:bubbleSize>
            <c:numRef>
              <c:f>学科!$CF$22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学科!$CE$23</c:f>
              <c:numCache>
                <c:formatCode>General</c:formatCode>
                <c:ptCount val="1"/>
                <c:pt idx="0">
                  <c:v>380</c:v>
                </c:pt>
              </c:numCache>
            </c:numRef>
          </c:xVal>
          <c:yVal>
            <c:numRef>
              <c:f>学科!$CD$23</c:f>
              <c:numCache>
                <c:formatCode>General</c:formatCode>
                <c:ptCount val="1"/>
                <c:pt idx="0">
                  <c:v>44</c:v>
                </c:pt>
              </c:numCache>
            </c:numRef>
          </c:yVal>
          <c:bubbleSize>
            <c:numRef>
              <c:f>学科!$CF$23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3"/>
          <c:order val="23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学科!$CE$24</c:f>
              <c:numCache>
                <c:formatCode>General</c:formatCode>
                <c:ptCount val="1"/>
                <c:pt idx="0">
                  <c:v>356</c:v>
                </c:pt>
              </c:numCache>
            </c:numRef>
          </c:xVal>
          <c:yVal>
            <c:numRef>
              <c:f>学科!$CD$24</c:f>
              <c:numCache>
                <c:formatCode>General</c:formatCode>
                <c:ptCount val="1"/>
                <c:pt idx="0">
                  <c:v>42</c:v>
                </c:pt>
              </c:numCache>
            </c:numRef>
          </c:yVal>
          <c:bubbleSize>
            <c:numRef>
              <c:f>学科!$CF$24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学科!$CE$25</c:f>
              <c:numCache>
                <c:formatCode>General</c:formatCode>
                <c:ptCount val="1"/>
                <c:pt idx="0">
                  <c:v>342</c:v>
                </c:pt>
              </c:numCache>
            </c:numRef>
          </c:xVal>
          <c:yVal>
            <c:numRef>
              <c:f>学科!$CD$25</c:f>
              <c:numCache>
                <c:formatCode>General</c:formatCode>
                <c:ptCount val="1"/>
                <c:pt idx="0">
                  <c:v>41</c:v>
                </c:pt>
              </c:numCache>
            </c:numRef>
          </c:yVal>
          <c:bubbleSize>
            <c:numRef>
              <c:f>学科!$CF$25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5"/>
          <c:order val="25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学科!$CE$26</c:f>
              <c:numCache>
                <c:formatCode>General</c:formatCode>
                <c:ptCount val="1"/>
                <c:pt idx="0">
                  <c:v>264</c:v>
                </c:pt>
              </c:numCache>
            </c:numRef>
          </c:xVal>
          <c:yVal>
            <c:numRef>
              <c:f>学科!$CD$26</c:f>
              <c:numCache>
                <c:formatCode>General</c:formatCode>
                <c:ptCount val="1"/>
                <c:pt idx="0">
                  <c:v>33</c:v>
                </c:pt>
              </c:numCache>
            </c:numRef>
          </c:yVal>
          <c:bubbleSize>
            <c:numRef>
              <c:f>学科!$CF$26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学科!$CE$27</c:f>
              <c:numCache>
                <c:formatCode>General</c:formatCode>
                <c:ptCount val="1"/>
                <c:pt idx="0">
                  <c:v>260</c:v>
                </c:pt>
              </c:numCache>
            </c:numRef>
          </c:xVal>
          <c:yVal>
            <c:numRef>
              <c:f>学科!$CD$27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学科!$CF$27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7"/>
          <c:order val="27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学科!$CE$28</c:f>
              <c:numCache>
                <c:formatCode>General</c:formatCode>
                <c:ptCount val="1"/>
                <c:pt idx="0">
                  <c:v>240</c:v>
                </c:pt>
              </c:numCache>
            </c:numRef>
          </c:xVal>
          <c:yVal>
            <c:numRef>
              <c:f>学科!$CD$28</c:f>
              <c:numCache>
                <c:formatCode>General</c:formatCode>
                <c:ptCount val="1"/>
                <c:pt idx="0">
                  <c:v>27</c:v>
                </c:pt>
              </c:numCache>
            </c:numRef>
          </c:yVal>
          <c:bubbleSize>
            <c:numRef>
              <c:f>学科!$CF$28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学科!$CE$29</c:f>
              <c:numCache>
                <c:formatCode>General</c:formatCode>
                <c:ptCount val="1"/>
                <c:pt idx="0">
                  <c:v>236</c:v>
                </c:pt>
              </c:numCache>
            </c:numRef>
          </c:xVal>
          <c:yVal>
            <c:numRef>
              <c:f>学科!$CD$29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学科!$CF$29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学科!$CE$30</c:f>
              <c:numCache>
                <c:formatCode>General</c:formatCode>
                <c:ptCount val="1"/>
                <c:pt idx="0">
                  <c:v>194</c:v>
                </c:pt>
              </c:numCache>
            </c:numRef>
          </c:xVal>
          <c:yVal>
            <c:numRef>
              <c:f>学科!$CD$30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bubbleSize>
            <c:numRef>
              <c:f>学科!$CF$30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0"/>
          <c:order val="30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学科!$CE$31</c:f>
              <c:numCache>
                <c:formatCode>General</c:formatCode>
                <c:ptCount val="1"/>
                <c:pt idx="0">
                  <c:v>176</c:v>
                </c:pt>
              </c:numCache>
            </c:numRef>
          </c:xVal>
          <c:yVal>
            <c:numRef>
              <c:f>学科!$CD$31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学科!$CF$31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学科!$CE$32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学科!$CD$32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学科!$CF$32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学科!$CE$33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学科!$CD$33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学科!$CF$33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学科!$CE$34</c:f>
              <c:numCache>
                <c:formatCode>General</c:formatCode>
                <c:ptCount val="1"/>
                <c:pt idx="0">
                  <c:v>88</c:v>
                </c:pt>
              </c:numCache>
            </c:numRef>
          </c:xVal>
          <c:yVal>
            <c:numRef>
              <c:f>学科!$CD$34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学科!$CF$34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学科!$CE$35</c:f>
              <c:numCache>
                <c:formatCode>General</c:formatCode>
                <c:ptCount val="1"/>
                <c:pt idx="0">
                  <c:v>84</c:v>
                </c:pt>
              </c:numCache>
            </c:numRef>
          </c:xVal>
          <c:yVal>
            <c:numRef>
              <c:f>学科!$CD$35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学科!$CF$35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5"/>
          <c:order val="35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学科!$CE$36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学科!$CD$36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学科!$CF$36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5833856"/>
        <c:axId val="155835392"/>
      </c:bubbleChart>
      <c:valAx>
        <c:axId val="155833856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5835392"/>
        <c:crosses val="autoZero"/>
        <c:crossBetween val="midCat"/>
      </c:valAx>
      <c:valAx>
        <c:axId val="155835392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833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政治学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学科!$CI$39</c:f>
              <c:numCache>
                <c:formatCode>General</c:formatCode>
                <c:ptCount val="1"/>
                <c:pt idx="0">
                  <c:v>12662</c:v>
                </c:pt>
              </c:numCache>
            </c:numRef>
          </c:xVal>
          <c:yVal>
            <c:numRef>
              <c:f>学科!$CH$39</c:f>
              <c:numCache>
                <c:formatCode>General</c:formatCode>
                <c:ptCount val="1"/>
                <c:pt idx="0">
                  <c:v>1466</c:v>
                </c:pt>
              </c:numCache>
            </c:numRef>
          </c:yVal>
          <c:bubbleSize>
            <c:numRef>
              <c:f>学科!$CJ$39</c:f>
              <c:numCache>
                <c:formatCode>General</c:formatCode>
                <c:ptCount val="1"/>
                <c:pt idx="0">
                  <c:v>47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学科!$CI$2</c:f>
              <c:numCache>
                <c:formatCode>General</c:formatCode>
                <c:ptCount val="1"/>
                <c:pt idx="0">
                  <c:v>1452</c:v>
                </c:pt>
              </c:numCache>
            </c:numRef>
          </c:xVal>
          <c:yVal>
            <c:numRef>
              <c:f>学科!$CH$2</c:f>
              <c:numCache>
                <c:formatCode>General</c:formatCode>
                <c:ptCount val="1"/>
                <c:pt idx="0">
                  <c:v>161</c:v>
                </c:pt>
              </c:numCache>
            </c:numRef>
          </c:yVal>
          <c:bubbleSize>
            <c:numRef>
              <c:f>学科!$CJ$2</c:f>
              <c:numCache>
                <c:formatCode>General</c:formatCode>
                <c:ptCount val="1"/>
                <c:pt idx="0">
                  <c:v>13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学科!$CI$3</c:f>
              <c:numCache>
                <c:formatCode>General</c:formatCode>
                <c:ptCount val="1"/>
                <c:pt idx="0">
                  <c:v>1308</c:v>
                </c:pt>
              </c:numCache>
            </c:numRef>
          </c:xVal>
          <c:yVal>
            <c:numRef>
              <c:f>学科!$CH$3</c:f>
              <c:numCache>
                <c:formatCode>General</c:formatCode>
                <c:ptCount val="1"/>
                <c:pt idx="0">
                  <c:v>147</c:v>
                </c:pt>
              </c:numCache>
            </c:numRef>
          </c:yVal>
          <c:bubbleSize>
            <c:numRef>
              <c:f>学科!$CJ$3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学科!$CI$4</c:f>
              <c:numCache>
                <c:formatCode>General</c:formatCode>
                <c:ptCount val="1"/>
                <c:pt idx="0">
                  <c:v>960</c:v>
                </c:pt>
              </c:numCache>
            </c:numRef>
          </c:xVal>
          <c:yVal>
            <c:numRef>
              <c:f>学科!$CH$4</c:f>
              <c:numCache>
                <c:formatCode>General</c:formatCode>
                <c:ptCount val="1"/>
                <c:pt idx="0">
                  <c:v>113</c:v>
                </c:pt>
              </c:numCache>
            </c:numRef>
          </c:yVal>
          <c:bubbleSize>
            <c:numRef>
              <c:f>学科!$CJ$4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学科!$CI$5</c:f>
              <c:numCache>
                <c:formatCode>General</c:formatCode>
                <c:ptCount val="1"/>
                <c:pt idx="0">
                  <c:v>694</c:v>
                </c:pt>
              </c:numCache>
            </c:numRef>
          </c:xVal>
          <c:yVal>
            <c:numRef>
              <c:f>学科!$CH$5</c:f>
              <c:numCache>
                <c:formatCode>General</c:formatCode>
                <c:ptCount val="1"/>
                <c:pt idx="0">
                  <c:v>78</c:v>
                </c:pt>
              </c:numCache>
            </c:numRef>
          </c:yVal>
          <c:bubbleSize>
            <c:numRef>
              <c:f>学科!$CJ$5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学科!$CI$6</c:f>
              <c:numCache>
                <c:formatCode>General</c:formatCode>
                <c:ptCount val="1"/>
                <c:pt idx="0">
                  <c:v>670</c:v>
                </c:pt>
              </c:numCache>
            </c:numRef>
          </c:xVal>
          <c:yVal>
            <c:numRef>
              <c:f>学科!$CH$6</c:f>
              <c:numCache>
                <c:formatCode>General</c:formatCode>
                <c:ptCount val="1"/>
                <c:pt idx="0">
                  <c:v>76</c:v>
                </c:pt>
              </c:numCache>
            </c:numRef>
          </c:yVal>
          <c:bubbleSize>
            <c:numRef>
              <c:f>学科!$CJ$6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学科!$CI$7</c:f>
              <c:numCache>
                <c:formatCode>General</c:formatCode>
                <c:ptCount val="1"/>
                <c:pt idx="0">
                  <c:v>588</c:v>
                </c:pt>
              </c:numCache>
            </c:numRef>
          </c:xVal>
          <c:yVal>
            <c:numRef>
              <c:f>学科!$CH$7</c:f>
              <c:numCache>
                <c:formatCode>General</c:formatCode>
                <c:ptCount val="1"/>
                <c:pt idx="0">
                  <c:v>66</c:v>
                </c:pt>
              </c:numCache>
            </c:numRef>
          </c:yVal>
          <c:bubbleSize>
            <c:numRef>
              <c:f>学科!$CJ$7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学科!$CI$8</c:f>
              <c:numCache>
                <c:formatCode>General</c:formatCode>
                <c:ptCount val="1"/>
                <c:pt idx="0">
                  <c:v>516</c:v>
                </c:pt>
              </c:numCache>
            </c:numRef>
          </c:xVal>
          <c:yVal>
            <c:numRef>
              <c:f>学科!$CH$8</c:f>
              <c:numCache>
                <c:formatCode>General</c:formatCode>
                <c:ptCount val="1"/>
                <c:pt idx="0">
                  <c:v>61</c:v>
                </c:pt>
              </c:numCache>
            </c:numRef>
          </c:yVal>
          <c:bubbleSize>
            <c:numRef>
              <c:f>学科!$CJ$8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学科!$CI$9</c:f>
              <c:numCache>
                <c:formatCode>General</c:formatCode>
                <c:ptCount val="1"/>
                <c:pt idx="0">
                  <c:v>492</c:v>
                </c:pt>
              </c:numCache>
            </c:numRef>
          </c:xVal>
          <c:yVal>
            <c:numRef>
              <c:f>学科!$CH$9</c:f>
              <c:numCache>
                <c:formatCode>General</c:formatCode>
                <c:ptCount val="1"/>
                <c:pt idx="0">
                  <c:v>59</c:v>
                </c:pt>
              </c:numCache>
            </c:numRef>
          </c:yVal>
          <c:bubbleSize>
            <c:numRef>
              <c:f>学科!$CJ$9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学科!$CI$10</c:f>
              <c:numCache>
                <c:formatCode>General</c:formatCode>
                <c:ptCount val="1"/>
                <c:pt idx="0">
                  <c:v>420</c:v>
                </c:pt>
              </c:numCache>
            </c:numRef>
          </c:xVal>
          <c:yVal>
            <c:numRef>
              <c:f>学科!$CH$10</c:f>
              <c:numCache>
                <c:formatCode>General</c:formatCode>
                <c:ptCount val="1"/>
                <c:pt idx="0">
                  <c:v>51</c:v>
                </c:pt>
              </c:numCache>
            </c:numRef>
          </c:yVal>
          <c:bubbleSize>
            <c:numRef>
              <c:f>学科!$CJ$10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学科!$CI$11</c:f>
              <c:numCache>
                <c:formatCode>General</c:formatCode>
                <c:ptCount val="1"/>
                <c:pt idx="0">
                  <c:v>400</c:v>
                </c:pt>
              </c:numCache>
            </c:numRef>
          </c:xVal>
          <c:yVal>
            <c:numRef>
              <c:f>学科!$CH$11</c:f>
              <c:numCache>
                <c:formatCode>General</c:formatCode>
                <c:ptCount val="1"/>
                <c:pt idx="0">
                  <c:v>48</c:v>
                </c:pt>
              </c:numCache>
            </c:numRef>
          </c:yVal>
          <c:bubbleSize>
            <c:numRef>
              <c:f>学科!$CJ$11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学科!$CI$12</c:f>
              <c:numCache>
                <c:formatCode>General</c:formatCode>
                <c:ptCount val="1"/>
                <c:pt idx="0">
                  <c:v>360</c:v>
                </c:pt>
              </c:numCache>
            </c:numRef>
          </c:xVal>
          <c:yVal>
            <c:numRef>
              <c:f>学科!$CH$12</c:f>
              <c:numCache>
                <c:formatCode>General</c:formatCode>
                <c:ptCount val="1"/>
                <c:pt idx="0">
                  <c:v>38</c:v>
                </c:pt>
              </c:numCache>
            </c:numRef>
          </c:yVal>
          <c:bubbleSize>
            <c:numRef>
              <c:f>学科!$CJ$12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学科!$CI$13</c:f>
              <c:numCache>
                <c:formatCode>General</c:formatCode>
                <c:ptCount val="1"/>
                <c:pt idx="0">
                  <c:v>358</c:v>
                </c:pt>
              </c:numCache>
            </c:numRef>
          </c:xVal>
          <c:yVal>
            <c:numRef>
              <c:f>学科!$CH$13</c:f>
              <c:numCache>
                <c:formatCode>General</c:formatCode>
                <c:ptCount val="1"/>
                <c:pt idx="0">
                  <c:v>37</c:v>
                </c:pt>
              </c:numCache>
            </c:numRef>
          </c:yVal>
          <c:bubbleSize>
            <c:numRef>
              <c:f>学科!$CJ$13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学科!$CI$14</c:f>
              <c:numCache>
                <c:formatCode>General</c:formatCode>
                <c:ptCount val="1"/>
                <c:pt idx="0">
                  <c:v>348</c:v>
                </c:pt>
              </c:numCache>
            </c:numRef>
          </c:xVal>
          <c:yVal>
            <c:numRef>
              <c:f>学科!$CH$14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学科!$CJ$14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学科!$CI$15</c:f>
              <c:numCache>
                <c:formatCode>General</c:formatCode>
                <c:ptCount val="1"/>
                <c:pt idx="0">
                  <c:v>344</c:v>
                </c:pt>
              </c:numCache>
            </c:numRef>
          </c:xVal>
          <c:yVal>
            <c:numRef>
              <c:f>学科!$CH$15</c:f>
              <c:numCache>
                <c:formatCode>General</c:formatCode>
                <c:ptCount val="1"/>
                <c:pt idx="0">
                  <c:v>43</c:v>
                </c:pt>
              </c:numCache>
            </c:numRef>
          </c:yVal>
          <c:bubbleSize>
            <c:numRef>
              <c:f>学科!$CJ$15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学科!$CI$16</c:f>
              <c:numCache>
                <c:formatCode>General</c:formatCode>
                <c:ptCount val="1"/>
                <c:pt idx="0">
                  <c:v>324</c:v>
                </c:pt>
              </c:numCache>
            </c:numRef>
          </c:xVal>
          <c:yVal>
            <c:numRef>
              <c:f>学科!$CH$16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bubbleSize>
            <c:numRef>
              <c:f>学科!$CJ$16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学科!$CI$17</c:f>
              <c:numCache>
                <c:formatCode>General</c:formatCode>
                <c:ptCount val="1"/>
                <c:pt idx="0">
                  <c:v>324</c:v>
                </c:pt>
              </c:numCache>
            </c:numRef>
          </c:xVal>
          <c:yVal>
            <c:numRef>
              <c:f>学科!$CH$17</c:f>
              <c:numCache>
                <c:formatCode>General</c:formatCode>
                <c:ptCount val="1"/>
                <c:pt idx="0">
                  <c:v>39</c:v>
                </c:pt>
              </c:numCache>
            </c:numRef>
          </c:yVal>
          <c:bubbleSize>
            <c:numRef>
              <c:f>学科!$CJ$17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学科!$CI$18</c:f>
              <c:numCache>
                <c:formatCode>General</c:formatCode>
                <c:ptCount val="1"/>
                <c:pt idx="0">
                  <c:v>288</c:v>
                </c:pt>
              </c:numCache>
            </c:numRef>
          </c:xVal>
          <c:yVal>
            <c:numRef>
              <c:f>学科!$CH$18</c:f>
              <c:numCache>
                <c:formatCode>General</c:formatCode>
                <c:ptCount val="1"/>
                <c:pt idx="0">
                  <c:v>35</c:v>
                </c:pt>
              </c:numCache>
            </c:numRef>
          </c:yVal>
          <c:bubbleSize>
            <c:numRef>
              <c:f>学科!$CJ$18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学科!$CI$19</c:f>
              <c:numCache>
                <c:formatCode>General</c:formatCode>
                <c:ptCount val="1"/>
                <c:pt idx="0">
                  <c:v>282</c:v>
                </c:pt>
              </c:numCache>
            </c:numRef>
          </c:xVal>
          <c:yVal>
            <c:numRef>
              <c:f>学科!$CH$19</c:f>
              <c:numCache>
                <c:formatCode>General</c:formatCode>
                <c:ptCount val="1"/>
                <c:pt idx="0">
                  <c:v>33</c:v>
                </c:pt>
              </c:numCache>
            </c:numRef>
          </c:yVal>
          <c:bubbleSize>
            <c:numRef>
              <c:f>学科!$CJ$19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学科!$CI$20</c:f>
              <c:numCache>
                <c:formatCode>General</c:formatCode>
                <c:ptCount val="1"/>
                <c:pt idx="0">
                  <c:v>240</c:v>
                </c:pt>
              </c:numCache>
            </c:numRef>
          </c:xVal>
          <c:yVal>
            <c:numRef>
              <c:f>学科!$CH$20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学科!$CJ$20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学科!$CI$21</c:f>
              <c:numCache>
                <c:formatCode>General</c:formatCode>
                <c:ptCount val="1"/>
                <c:pt idx="0">
                  <c:v>236</c:v>
                </c:pt>
              </c:numCache>
            </c:numRef>
          </c:xVal>
          <c:yVal>
            <c:numRef>
              <c:f>学科!$CH$21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学科!$CJ$21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学科!$CI$22</c:f>
              <c:numCache>
                <c:formatCode>General</c:formatCode>
                <c:ptCount val="1"/>
                <c:pt idx="0">
                  <c:v>228</c:v>
                </c:pt>
              </c:numCache>
            </c:numRef>
          </c:xVal>
          <c:yVal>
            <c:numRef>
              <c:f>学科!$CH$22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学科!$CJ$22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学科!$CI$23</c:f>
              <c:numCache>
                <c:formatCode>General</c:formatCode>
                <c:ptCount val="1"/>
                <c:pt idx="0">
                  <c:v>196</c:v>
                </c:pt>
              </c:numCache>
            </c:numRef>
          </c:xVal>
          <c:yVal>
            <c:numRef>
              <c:f>学科!$CH$23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学科!$CJ$23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3"/>
          <c:order val="23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学科!$CI$24</c:f>
              <c:numCache>
                <c:formatCode>General</c:formatCode>
                <c:ptCount val="1"/>
                <c:pt idx="0">
                  <c:v>182</c:v>
                </c:pt>
              </c:numCache>
            </c:numRef>
          </c:xVal>
          <c:yVal>
            <c:numRef>
              <c:f>学科!$CH$24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学科!$CJ$24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4"/>
          <c:order val="24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学科!$CI$25</c:f>
              <c:numCache>
                <c:formatCode>General</c:formatCode>
                <c:ptCount val="1"/>
                <c:pt idx="0">
                  <c:v>172</c:v>
                </c:pt>
              </c:numCache>
            </c:numRef>
          </c:xVal>
          <c:yVal>
            <c:numRef>
              <c:f>学科!$CH$25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学科!$CJ$25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学科!$CI$26</c:f>
              <c:numCache>
                <c:formatCode>General</c:formatCode>
                <c:ptCount val="1"/>
                <c:pt idx="0">
                  <c:v>144</c:v>
                </c:pt>
              </c:numCache>
            </c:numRef>
          </c:xVal>
          <c:yVal>
            <c:numRef>
              <c:f>学科!$CH$26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学科!$CJ$26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学科!$CI$27</c:f>
              <c:numCache>
                <c:formatCode>General</c:formatCode>
                <c:ptCount val="1"/>
                <c:pt idx="0">
                  <c:v>144</c:v>
                </c:pt>
              </c:numCache>
            </c:numRef>
          </c:xVal>
          <c:yVal>
            <c:numRef>
              <c:f>学科!$CH$27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bubbleSize>
            <c:numRef>
              <c:f>学科!$CJ$27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学科!$CI$28</c:f>
              <c:numCache>
                <c:formatCode>General</c:formatCode>
                <c:ptCount val="1"/>
                <c:pt idx="0">
                  <c:v>132</c:v>
                </c:pt>
              </c:numCache>
            </c:numRef>
          </c:xVal>
          <c:yVal>
            <c:numRef>
              <c:f>学科!$CH$28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学科!$CJ$28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学科!$CI$29</c:f>
              <c:numCache>
                <c:formatCode>General</c:formatCode>
                <c:ptCount val="1"/>
                <c:pt idx="0">
                  <c:v>124</c:v>
                </c:pt>
              </c:numCache>
            </c:numRef>
          </c:xVal>
          <c:yVal>
            <c:numRef>
              <c:f>学科!$CH$29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学科!$CJ$29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学科!$CI$30</c:f>
              <c:numCache>
                <c:formatCode>General</c:formatCode>
                <c:ptCount val="1"/>
                <c:pt idx="0">
                  <c:v>124</c:v>
                </c:pt>
              </c:numCache>
            </c:numRef>
          </c:xVal>
          <c:yVal>
            <c:numRef>
              <c:f>学科!$CH$30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学科!$CJ$30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学科!$CI$31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学科!$CH$31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学科!$CJ$31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学科!$CI$32</c:f>
              <c:numCache>
                <c:formatCode>General</c:formatCode>
                <c:ptCount val="1"/>
                <c:pt idx="0">
                  <c:v>104</c:v>
                </c:pt>
              </c:numCache>
            </c:numRef>
          </c:xVal>
          <c:yVal>
            <c:numRef>
              <c:f>学科!$CH$32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bubbleSize>
            <c:numRef>
              <c:f>学科!$CJ$32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学科!$CI$33</c:f>
              <c:numCache>
                <c:formatCode>General</c:formatCode>
                <c:ptCount val="1"/>
                <c:pt idx="0">
                  <c:v>92</c:v>
                </c:pt>
              </c:numCache>
            </c:numRef>
          </c:xVal>
          <c:yVal>
            <c:numRef>
              <c:f>学科!$CH$33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学科!$CJ$33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学科!$CI$34</c:f>
              <c:numCache>
                <c:formatCode>General</c:formatCode>
                <c:ptCount val="1"/>
                <c:pt idx="0">
                  <c:v>88</c:v>
                </c:pt>
              </c:numCache>
            </c:numRef>
          </c:xVal>
          <c:yVal>
            <c:numRef>
              <c:f>学科!$CH$34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学科!$CJ$34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学科!$CI$35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学科!$CH$35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学科!$CJ$35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5"/>
          <c:order val="35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学科!$CI$36</c:f>
              <c:numCache>
                <c:formatCode>General</c:formatCode>
                <c:ptCount val="1"/>
                <c:pt idx="0">
                  <c:v>80</c:v>
                </c:pt>
              </c:numCache>
            </c:numRef>
          </c:xVal>
          <c:yVal>
            <c:numRef>
              <c:f>学科!$CH$36</c:f>
              <c:numCache>
                <c:formatCode>General</c:formatCode>
                <c:ptCount val="1"/>
                <c:pt idx="0">
                  <c:v>10</c:v>
                </c:pt>
              </c:numCache>
            </c:numRef>
          </c:yVal>
          <c:bubbleSize>
            <c:numRef>
              <c:f>学科!$CJ$36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6235264"/>
        <c:axId val="156236800"/>
      </c:bubbleChart>
      <c:valAx>
        <c:axId val="156235264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6236800"/>
        <c:crosses val="autoZero"/>
        <c:crossBetween val="midCat"/>
      </c:valAx>
      <c:valAx>
        <c:axId val="15623680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235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中国历史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学科!$CM$39</c:f>
              <c:numCache>
                <c:formatCode>General</c:formatCode>
                <c:ptCount val="1"/>
                <c:pt idx="0">
                  <c:v>25056</c:v>
                </c:pt>
              </c:numCache>
            </c:numRef>
          </c:xVal>
          <c:yVal>
            <c:numRef>
              <c:f>学科!$CL$39</c:f>
              <c:numCache>
                <c:formatCode>General</c:formatCode>
                <c:ptCount val="1"/>
                <c:pt idx="0">
                  <c:v>2718</c:v>
                </c:pt>
              </c:numCache>
            </c:numRef>
          </c:yVal>
          <c:bubbleSize>
            <c:numRef>
              <c:f>学科!$CN$39</c:f>
              <c:numCache>
                <c:formatCode>General</c:formatCode>
                <c:ptCount val="1"/>
                <c:pt idx="0">
                  <c:v>269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学科!$CM$2</c:f>
              <c:numCache>
                <c:formatCode>General</c:formatCode>
                <c:ptCount val="1"/>
                <c:pt idx="0">
                  <c:v>2256</c:v>
                </c:pt>
              </c:numCache>
            </c:numRef>
          </c:xVal>
          <c:yVal>
            <c:numRef>
              <c:f>学科!$CL$2</c:f>
              <c:numCache>
                <c:formatCode>General</c:formatCode>
                <c:ptCount val="1"/>
                <c:pt idx="0">
                  <c:v>231</c:v>
                </c:pt>
              </c:numCache>
            </c:numRef>
          </c:yVal>
          <c:bubbleSize>
            <c:numRef>
              <c:f>学科!$CN$2</c:f>
              <c:numCache>
                <c:formatCode>General</c:formatCode>
                <c:ptCount val="1"/>
                <c:pt idx="0">
                  <c:v>35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学科!$CM$3</c:f>
              <c:numCache>
                <c:formatCode>General</c:formatCode>
                <c:ptCount val="1"/>
                <c:pt idx="0">
                  <c:v>2022</c:v>
                </c:pt>
              </c:numCache>
            </c:numRef>
          </c:xVal>
          <c:yVal>
            <c:numRef>
              <c:f>学科!$CL$3</c:f>
              <c:numCache>
                <c:formatCode>General</c:formatCode>
                <c:ptCount val="1"/>
                <c:pt idx="0">
                  <c:v>201</c:v>
                </c:pt>
              </c:numCache>
            </c:numRef>
          </c:yVal>
          <c:bubbleSize>
            <c:numRef>
              <c:f>学科!$CN$3</c:f>
              <c:numCache>
                <c:formatCode>General</c:formatCode>
                <c:ptCount val="1"/>
                <c:pt idx="0">
                  <c:v>37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学科!$CM$4</c:f>
              <c:numCache>
                <c:formatCode>General</c:formatCode>
                <c:ptCount val="1"/>
                <c:pt idx="0">
                  <c:v>1226</c:v>
                </c:pt>
              </c:numCache>
            </c:numRef>
          </c:xVal>
          <c:yVal>
            <c:numRef>
              <c:f>学科!$CL$4</c:f>
              <c:numCache>
                <c:formatCode>General</c:formatCode>
                <c:ptCount val="1"/>
                <c:pt idx="0">
                  <c:v>132</c:v>
                </c:pt>
              </c:numCache>
            </c:numRef>
          </c:yVal>
          <c:bubbleSize>
            <c:numRef>
              <c:f>学科!$CN$4</c:f>
              <c:numCache>
                <c:formatCode>General</c:formatCode>
                <c:ptCount val="1"/>
                <c:pt idx="0">
                  <c:v>12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学科!$CM$5</c:f>
              <c:numCache>
                <c:formatCode>General</c:formatCode>
                <c:ptCount val="1"/>
                <c:pt idx="0">
                  <c:v>1200</c:v>
                </c:pt>
              </c:numCache>
            </c:numRef>
          </c:xVal>
          <c:yVal>
            <c:numRef>
              <c:f>学科!$CL$5</c:f>
              <c:numCache>
                <c:formatCode>General</c:formatCode>
                <c:ptCount val="1"/>
                <c:pt idx="0">
                  <c:v>121</c:v>
                </c:pt>
              </c:numCache>
            </c:numRef>
          </c:yVal>
          <c:bubbleSize>
            <c:numRef>
              <c:f>学科!$CN$5</c:f>
              <c:numCache>
                <c:formatCode>General</c:formatCode>
                <c:ptCount val="1"/>
                <c:pt idx="0">
                  <c:v>18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学科!$CM$6</c:f>
              <c:numCache>
                <c:formatCode>General</c:formatCode>
                <c:ptCount val="1"/>
                <c:pt idx="0">
                  <c:v>1196</c:v>
                </c:pt>
              </c:numCache>
            </c:numRef>
          </c:xVal>
          <c:yVal>
            <c:numRef>
              <c:f>学科!$CL$6</c:f>
              <c:numCache>
                <c:formatCode>General</c:formatCode>
                <c:ptCount val="1"/>
                <c:pt idx="0">
                  <c:v>127</c:v>
                </c:pt>
              </c:numCache>
            </c:numRef>
          </c:yVal>
          <c:bubbleSize>
            <c:numRef>
              <c:f>学科!$CN$6</c:f>
              <c:numCache>
                <c:formatCode>General</c:formatCode>
                <c:ptCount val="1"/>
                <c:pt idx="0">
                  <c:v>16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学科!$CM$7</c:f>
              <c:numCache>
                <c:formatCode>General</c:formatCode>
                <c:ptCount val="1"/>
                <c:pt idx="0">
                  <c:v>1092</c:v>
                </c:pt>
              </c:numCache>
            </c:numRef>
          </c:xVal>
          <c:yVal>
            <c:numRef>
              <c:f>学科!$CL$7</c:f>
              <c:numCache>
                <c:formatCode>General</c:formatCode>
                <c:ptCount val="1"/>
                <c:pt idx="0">
                  <c:v>113</c:v>
                </c:pt>
              </c:numCache>
            </c:numRef>
          </c:yVal>
          <c:bubbleSize>
            <c:numRef>
              <c:f>学科!$CN$7</c:f>
              <c:numCache>
                <c:formatCode>General</c:formatCode>
                <c:ptCount val="1"/>
                <c:pt idx="0">
                  <c:v>16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学科!$CM$8</c:f>
              <c:numCache>
                <c:formatCode>General</c:formatCode>
                <c:ptCount val="1"/>
                <c:pt idx="0">
                  <c:v>1082</c:v>
                </c:pt>
              </c:numCache>
            </c:numRef>
          </c:xVal>
          <c:yVal>
            <c:numRef>
              <c:f>学科!$CL$8</c:f>
              <c:numCache>
                <c:formatCode>General</c:formatCode>
                <c:ptCount val="1"/>
                <c:pt idx="0">
                  <c:v>125</c:v>
                </c:pt>
              </c:numCache>
            </c:numRef>
          </c:yVal>
          <c:bubbleSize>
            <c:numRef>
              <c:f>学科!$CN$8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学科!$CM$9</c:f>
              <c:numCache>
                <c:formatCode>General</c:formatCode>
                <c:ptCount val="1"/>
                <c:pt idx="0">
                  <c:v>1078</c:v>
                </c:pt>
              </c:numCache>
            </c:numRef>
          </c:xVal>
          <c:yVal>
            <c:numRef>
              <c:f>学科!$CL$9</c:f>
              <c:numCache>
                <c:formatCode>General</c:formatCode>
                <c:ptCount val="1"/>
                <c:pt idx="0">
                  <c:v>120</c:v>
                </c:pt>
              </c:numCache>
            </c:numRef>
          </c:yVal>
          <c:bubbleSize>
            <c:numRef>
              <c:f>学科!$CN$9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学科!$CM$10</c:f>
              <c:numCache>
                <c:formatCode>General</c:formatCode>
                <c:ptCount val="1"/>
                <c:pt idx="0">
                  <c:v>1042</c:v>
                </c:pt>
              </c:numCache>
            </c:numRef>
          </c:xVal>
          <c:yVal>
            <c:numRef>
              <c:f>学科!$CL$10</c:f>
              <c:numCache>
                <c:formatCode>General</c:formatCode>
                <c:ptCount val="1"/>
                <c:pt idx="0">
                  <c:v>114</c:v>
                </c:pt>
              </c:numCache>
            </c:numRef>
          </c:yVal>
          <c:bubbleSize>
            <c:numRef>
              <c:f>学科!$CN$10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学科!$CM$11</c:f>
              <c:numCache>
                <c:formatCode>General</c:formatCode>
                <c:ptCount val="1"/>
                <c:pt idx="0">
                  <c:v>956</c:v>
                </c:pt>
              </c:numCache>
            </c:numRef>
          </c:xVal>
          <c:yVal>
            <c:numRef>
              <c:f>学科!$CL$11</c:f>
              <c:numCache>
                <c:formatCode>General</c:formatCode>
                <c:ptCount val="1"/>
                <c:pt idx="0">
                  <c:v>112</c:v>
                </c:pt>
              </c:numCache>
            </c:numRef>
          </c:yVal>
          <c:bubbleSize>
            <c:numRef>
              <c:f>学科!$CN$11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学科!$CM$12</c:f>
              <c:numCache>
                <c:formatCode>General</c:formatCode>
                <c:ptCount val="1"/>
                <c:pt idx="0">
                  <c:v>908</c:v>
                </c:pt>
              </c:numCache>
            </c:numRef>
          </c:xVal>
          <c:yVal>
            <c:numRef>
              <c:f>学科!$CL$12</c:f>
              <c:numCache>
                <c:formatCode>General</c:formatCode>
                <c:ptCount val="1"/>
                <c:pt idx="0">
                  <c:v>100</c:v>
                </c:pt>
              </c:numCache>
            </c:numRef>
          </c:yVal>
          <c:bubbleSize>
            <c:numRef>
              <c:f>学科!$CN$12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学科!$CM$13</c:f>
              <c:numCache>
                <c:formatCode>General</c:formatCode>
                <c:ptCount val="1"/>
                <c:pt idx="0">
                  <c:v>790</c:v>
                </c:pt>
              </c:numCache>
            </c:numRef>
          </c:xVal>
          <c:yVal>
            <c:numRef>
              <c:f>学科!$CL$13</c:f>
              <c:numCache>
                <c:formatCode>General</c:formatCode>
                <c:ptCount val="1"/>
                <c:pt idx="0">
                  <c:v>85</c:v>
                </c:pt>
              </c:numCache>
            </c:numRef>
          </c:yVal>
          <c:bubbleSize>
            <c:numRef>
              <c:f>学科!$CN$13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学科!$CM$14</c:f>
              <c:numCache>
                <c:formatCode>General</c:formatCode>
                <c:ptCount val="1"/>
                <c:pt idx="0">
                  <c:v>774</c:v>
                </c:pt>
              </c:numCache>
            </c:numRef>
          </c:xVal>
          <c:yVal>
            <c:numRef>
              <c:f>学科!$CL$14</c:f>
              <c:numCache>
                <c:formatCode>General</c:formatCode>
                <c:ptCount val="1"/>
                <c:pt idx="0">
                  <c:v>91</c:v>
                </c:pt>
              </c:numCache>
            </c:numRef>
          </c:yVal>
          <c:bubbleSize>
            <c:numRef>
              <c:f>学科!$CN$14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学科!$CM$15</c:f>
              <c:numCache>
                <c:formatCode>General</c:formatCode>
                <c:ptCount val="1"/>
                <c:pt idx="0">
                  <c:v>770</c:v>
                </c:pt>
              </c:numCache>
            </c:numRef>
          </c:xVal>
          <c:yVal>
            <c:numRef>
              <c:f>学科!$CL$15</c:f>
              <c:numCache>
                <c:formatCode>General</c:formatCode>
                <c:ptCount val="1"/>
                <c:pt idx="0">
                  <c:v>82</c:v>
                </c:pt>
              </c:numCache>
            </c:numRef>
          </c:yVal>
          <c:bubbleSize>
            <c:numRef>
              <c:f>学科!$CN$15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学科!$CM$16</c:f>
              <c:numCache>
                <c:formatCode>General</c:formatCode>
                <c:ptCount val="1"/>
                <c:pt idx="0">
                  <c:v>762</c:v>
                </c:pt>
              </c:numCache>
            </c:numRef>
          </c:xVal>
          <c:yVal>
            <c:numRef>
              <c:f>学科!$CL$16</c:f>
              <c:numCache>
                <c:formatCode>General</c:formatCode>
                <c:ptCount val="1"/>
                <c:pt idx="0">
                  <c:v>82</c:v>
                </c:pt>
              </c:numCache>
            </c:numRef>
          </c:yVal>
          <c:bubbleSize>
            <c:numRef>
              <c:f>学科!$CN$16</c:f>
              <c:numCache>
                <c:formatCode>General</c:formatCode>
                <c:ptCount val="1"/>
                <c:pt idx="0">
                  <c:v>9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学科!$CM$17</c:f>
              <c:numCache>
                <c:formatCode>General</c:formatCode>
                <c:ptCount val="1"/>
                <c:pt idx="0">
                  <c:v>678</c:v>
                </c:pt>
              </c:numCache>
            </c:numRef>
          </c:xVal>
          <c:yVal>
            <c:numRef>
              <c:f>学科!$CL$17</c:f>
              <c:numCache>
                <c:formatCode>General</c:formatCode>
                <c:ptCount val="1"/>
                <c:pt idx="0">
                  <c:v>73</c:v>
                </c:pt>
              </c:numCache>
            </c:numRef>
          </c:yVal>
          <c:bubbleSize>
            <c:numRef>
              <c:f>学科!$CN$17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学科!$CM$18</c:f>
              <c:numCache>
                <c:formatCode>General</c:formatCode>
                <c:ptCount val="1"/>
                <c:pt idx="0">
                  <c:v>658</c:v>
                </c:pt>
              </c:numCache>
            </c:numRef>
          </c:xVal>
          <c:yVal>
            <c:numRef>
              <c:f>学科!$CL$18</c:f>
              <c:numCache>
                <c:formatCode>General</c:formatCode>
                <c:ptCount val="1"/>
                <c:pt idx="0">
                  <c:v>75</c:v>
                </c:pt>
              </c:numCache>
            </c:numRef>
          </c:yVal>
          <c:bubbleSize>
            <c:numRef>
              <c:f>学科!$CN$18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学科!$CM$19</c:f>
              <c:numCache>
                <c:formatCode>General</c:formatCode>
                <c:ptCount val="1"/>
                <c:pt idx="0">
                  <c:v>620</c:v>
                </c:pt>
              </c:numCache>
            </c:numRef>
          </c:xVal>
          <c:yVal>
            <c:numRef>
              <c:f>学科!$CL$19</c:f>
              <c:numCache>
                <c:formatCode>General</c:formatCode>
                <c:ptCount val="1"/>
                <c:pt idx="0">
                  <c:v>72</c:v>
                </c:pt>
              </c:numCache>
            </c:numRef>
          </c:yVal>
          <c:bubbleSize>
            <c:numRef>
              <c:f>学科!$CN$19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学科!$CM$20</c:f>
              <c:numCache>
                <c:formatCode>General</c:formatCode>
                <c:ptCount val="1"/>
                <c:pt idx="0">
                  <c:v>618</c:v>
                </c:pt>
              </c:numCache>
            </c:numRef>
          </c:xVal>
          <c:yVal>
            <c:numRef>
              <c:f>学科!$CL$20</c:f>
              <c:numCache>
                <c:formatCode>General</c:formatCode>
                <c:ptCount val="1"/>
                <c:pt idx="0">
                  <c:v>60</c:v>
                </c:pt>
              </c:numCache>
            </c:numRef>
          </c:yVal>
          <c:bubbleSize>
            <c:numRef>
              <c:f>学科!$CN$20</c:f>
              <c:numCache>
                <c:formatCode>General</c:formatCode>
                <c:ptCount val="1"/>
                <c:pt idx="0">
                  <c:v>12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学科!$CM$21</c:f>
              <c:numCache>
                <c:formatCode>General</c:formatCode>
                <c:ptCount val="1"/>
                <c:pt idx="0">
                  <c:v>618</c:v>
                </c:pt>
              </c:numCache>
            </c:numRef>
          </c:xVal>
          <c:yVal>
            <c:numRef>
              <c:f>学科!$CL$21</c:f>
              <c:numCache>
                <c:formatCode>General</c:formatCode>
                <c:ptCount val="1"/>
                <c:pt idx="0">
                  <c:v>69</c:v>
                </c:pt>
              </c:numCache>
            </c:numRef>
          </c:yVal>
          <c:bubbleSize>
            <c:numRef>
              <c:f>学科!$CN$21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学科!$CM$22</c:f>
              <c:numCache>
                <c:formatCode>General</c:formatCode>
                <c:ptCount val="1"/>
                <c:pt idx="0">
                  <c:v>600</c:v>
                </c:pt>
              </c:numCache>
            </c:numRef>
          </c:xVal>
          <c:yVal>
            <c:numRef>
              <c:f>学科!$CL$22</c:f>
              <c:numCache>
                <c:formatCode>General</c:formatCode>
                <c:ptCount val="1"/>
                <c:pt idx="0">
                  <c:v>62</c:v>
                </c:pt>
              </c:numCache>
            </c:numRef>
          </c:yVal>
          <c:bubbleSize>
            <c:numRef>
              <c:f>学科!$CN$22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学科!$CM$23</c:f>
              <c:numCache>
                <c:formatCode>General</c:formatCode>
                <c:ptCount val="1"/>
                <c:pt idx="0">
                  <c:v>562</c:v>
                </c:pt>
              </c:numCache>
            </c:numRef>
          </c:xVal>
          <c:yVal>
            <c:numRef>
              <c:f>学科!$CL$23</c:f>
              <c:numCache>
                <c:formatCode>General</c:formatCode>
                <c:ptCount val="1"/>
                <c:pt idx="0">
                  <c:v>63</c:v>
                </c:pt>
              </c:numCache>
            </c:numRef>
          </c:yVal>
          <c:bubbleSize>
            <c:numRef>
              <c:f>学科!$CN$23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23"/>
          <c:order val="23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学科!$CM$24</c:f>
              <c:numCache>
                <c:formatCode>General</c:formatCode>
                <c:ptCount val="1"/>
                <c:pt idx="0">
                  <c:v>520</c:v>
                </c:pt>
              </c:numCache>
            </c:numRef>
          </c:xVal>
          <c:yVal>
            <c:numRef>
              <c:f>学科!$CL$24</c:f>
              <c:numCache>
                <c:formatCode>General</c:formatCode>
                <c:ptCount val="1"/>
                <c:pt idx="0">
                  <c:v>61</c:v>
                </c:pt>
              </c:numCache>
            </c:numRef>
          </c:yVal>
          <c:bubbleSize>
            <c:numRef>
              <c:f>学科!$CN$24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4"/>
          <c:order val="24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学科!$CM$25</c:f>
              <c:numCache>
                <c:formatCode>General</c:formatCode>
                <c:ptCount val="1"/>
                <c:pt idx="0">
                  <c:v>454</c:v>
                </c:pt>
              </c:numCache>
            </c:numRef>
          </c:xVal>
          <c:yVal>
            <c:numRef>
              <c:f>学科!$CL$25</c:f>
              <c:numCache>
                <c:formatCode>General</c:formatCode>
                <c:ptCount val="1"/>
                <c:pt idx="0">
                  <c:v>53</c:v>
                </c:pt>
              </c:numCache>
            </c:numRef>
          </c:yVal>
          <c:bubbleSize>
            <c:numRef>
              <c:f>学科!$CN$25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5"/>
          <c:order val="25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学科!$CM$26</c:f>
              <c:numCache>
                <c:formatCode>General</c:formatCode>
                <c:ptCount val="1"/>
                <c:pt idx="0">
                  <c:v>450</c:v>
                </c:pt>
              </c:numCache>
            </c:numRef>
          </c:xVal>
          <c:yVal>
            <c:numRef>
              <c:f>学科!$CL$26</c:f>
              <c:numCache>
                <c:formatCode>General</c:formatCode>
                <c:ptCount val="1"/>
                <c:pt idx="0">
                  <c:v>54</c:v>
                </c:pt>
              </c:numCache>
            </c:numRef>
          </c:yVal>
          <c:bubbleSize>
            <c:numRef>
              <c:f>学科!$CN$26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6"/>
          <c:order val="26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学科!$CM$27</c:f>
              <c:numCache>
                <c:formatCode>General</c:formatCode>
                <c:ptCount val="1"/>
                <c:pt idx="0">
                  <c:v>300</c:v>
                </c:pt>
              </c:numCache>
            </c:numRef>
          </c:xVal>
          <c:yVal>
            <c:numRef>
              <c:f>学科!$CL$27</c:f>
              <c:numCache>
                <c:formatCode>General</c:formatCode>
                <c:ptCount val="1"/>
                <c:pt idx="0">
                  <c:v>36</c:v>
                </c:pt>
              </c:numCache>
            </c:numRef>
          </c:yVal>
          <c:bubbleSize>
            <c:numRef>
              <c:f>学科!$CN$27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学科!$CM$28</c:f>
              <c:numCache>
                <c:formatCode>General</c:formatCode>
                <c:ptCount val="1"/>
                <c:pt idx="0">
                  <c:v>282</c:v>
                </c:pt>
              </c:numCache>
            </c:numRef>
          </c:xVal>
          <c:yVal>
            <c:numRef>
              <c:f>学科!$CL$28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学科!$CN$28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28"/>
          <c:order val="28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学科!$CM$29</c:f>
              <c:numCache>
                <c:formatCode>General</c:formatCode>
                <c:ptCount val="1"/>
                <c:pt idx="0">
                  <c:v>278</c:v>
                </c:pt>
              </c:numCache>
            </c:numRef>
          </c:xVal>
          <c:yVal>
            <c:numRef>
              <c:f>学科!$CL$29</c:f>
              <c:numCache>
                <c:formatCode>General</c:formatCode>
                <c:ptCount val="1"/>
                <c:pt idx="0">
                  <c:v>32</c:v>
                </c:pt>
              </c:numCache>
            </c:numRef>
          </c:yVal>
          <c:bubbleSize>
            <c:numRef>
              <c:f>学科!$CN$29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9"/>
          <c:order val="29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学科!$CM$30</c:f>
              <c:numCache>
                <c:formatCode>General</c:formatCode>
                <c:ptCount val="1"/>
                <c:pt idx="0">
                  <c:v>276</c:v>
                </c:pt>
              </c:numCache>
            </c:numRef>
          </c:xVal>
          <c:yVal>
            <c:numRef>
              <c:f>学科!$CL$30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学科!$CN$30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学科!$CM$31</c:f>
              <c:numCache>
                <c:formatCode>General</c:formatCode>
                <c:ptCount val="1"/>
                <c:pt idx="0">
                  <c:v>258</c:v>
                </c:pt>
              </c:numCache>
            </c:numRef>
          </c:xVal>
          <c:yVal>
            <c:numRef>
              <c:f>学科!$CL$31</c:f>
              <c:numCache>
                <c:formatCode>General</c:formatCode>
                <c:ptCount val="1"/>
                <c:pt idx="0">
                  <c:v>29</c:v>
                </c:pt>
              </c:numCache>
            </c:numRef>
          </c:yVal>
          <c:bubbleSize>
            <c:numRef>
              <c:f>学科!$CN$31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1"/>
          <c:order val="31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学科!$CM$32</c:f>
              <c:numCache>
                <c:formatCode>General</c:formatCode>
                <c:ptCount val="1"/>
                <c:pt idx="0">
                  <c:v>184</c:v>
                </c:pt>
              </c:numCache>
            </c:numRef>
          </c:xVal>
          <c:yVal>
            <c:numRef>
              <c:f>学科!$CL$32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学科!$CN$32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2"/>
          <c:order val="32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学科!$CM$33</c:f>
              <c:numCache>
                <c:formatCode>General</c:formatCode>
                <c:ptCount val="1"/>
                <c:pt idx="0">
                  <c:v>172</c:v>
                </c:pt>
              </c:numCache>
            </c:numRef>
          </c:xVal>
          <c:yVal>
            <c:numRef>
              <c:f>学科!$CL$33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bubbleSize>
            <c:numRef>
              <c:f>学科!$CN$33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3"/>
          <c:order val="33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学科!$CM$34</c:f>
              <c:numCache>
                <c:formatCode>General</c:formatCode>
                <c:ptCount val="1"/>
                <c:pt idx="0">
                  <c:v>130</c:v>
                </c:pt>
              </c:numCache>
            </c:numRef>
          </c:xVal>
          <c:yVal>
            <c:numRef>
              <c:f>学科!$CL$34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学科!$CN$34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4"/>
          <c:order val="34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学科!$CM$35</c:f>
              <c:numCache>
                <c:formatCode>General</c:formatCode>
                <c:ptCount val="1"/>
                <c:pt idx="0">
                  <c:v>120</c:v>
                </c:pt>
              </c:numCache>
            </c:numRef>
          </c:xVal>
          <c:yVal>
            <c:numRef>
              <c:f>学科!$CL$35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bubbleSize>
            <c:numRef>
              <c:f>学科!$CN$35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5"/>
          <c:order val="35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学科!$CM$36</c:f>
              <c:numCache>
                <c:formatCode>General</c:formatCode>
                <c:ptCount val="1"/>
                <c:pt idx="0">
                  <c:v>76</c:v>
                </c:pt>
              </c:numCache>
            </c:numRef>
          </c:xVal>
          <c:yVal>
            <c:numRef>
              <c:f>学科!$CL$36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学科!$CN$36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6562944"/>
        <c:axId val="156564480"/>
      </c:bubbleChart>
      <c:valAx>
        <c:axId val="156562944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6564480"/>
        <c:crosses val="autoZero"/>
        <c:crossBetween val="midCat"/>
      </c:valAx>
      <c:valAx>
        <c:axId val="156564480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562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中国文学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学科!$CQ$39</c:f>
              <c:numCache>
                <c:formatCode>General</c:formatCode>
                <c:ptCount val="1"/>
                <c:pt idx="0">
                  <c:v>30080</c:v>
                </c:pt>
              </c:numCache>
            </c:numRef>
          </c:xVal>
          <c:yVal>
            <c:numRef>
              <c:f>学科!$CP$39</c:f>
              <c:numCache>
                <c:formatCode>General</c:formatCode>
                <c:ptCount val="1"/>
                <c:pt idx="0">
                  <c:v>3357</c:v>
                </c:pt>
              </c:numCache>
            </c:numRef>
          </c:yVal>
          <c:bubbleSize>
            <c:numRef>
              <c:f>学科!$CR$39</c:f>
              <c:numCache>
                <c:formatCode>General</c:formatCode>
                <c:ptCount val="1"/>
                <c:pt idx="0">
                  <c:v>253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学科!$CQ$2</c:f>
              <c:numCache>
                <c:formatCode>General</c:formatCode>
                <c:ptCount val="1"/>
                <c:pt idx="0">
                  <c:v>2716</c:v>
                </c:pt>
              </c:numCache>
            </c:numRef>
          </c:xVal>
          <c:yVal>
            <c:numRef>
              <c:f>学科!$CP$2</c:f>
              <c:numCache>
                <c:formatCode>General</c:formatCode>
                <c:ptCount val="1"/>
                <c:pt idx="0">
                  <c:v>295</c:v>
                </c:pt>
              </c:numCache>
            </c:numRef>
          </c:yVal>
          <c:bubbleSize>
            <c:numRef>
              <c:f>学科!$CR$2</c:f>
              <c:numCache>
                <c:formatCode>General</c:formatCode>
                <c:ptCount val="1"/>
                <c:pt idx="0">
                  <c:v>27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学科!$CQ$3</c:f>
              <c:numCache>
                <c:formatCode>General</c:formatCode>
                <c:ptCount val="1"/>
                <c:pt idx="0">
                  <c:v>2702</c:v>
                </c:pt>
              </c:numCache>
            </c:numRef>
          </c:xVal>
          <c:yVal>
            <c:numRef>
              <c:f>学科!$CP$3</c:f>
              <c:numCache>
                <c:formatCode>General</c:formatCode>
                <c:ptCount val="1"/>
                <c:pt idx="0">
                  <c:v>276</c:v>
                </c:pt>
              </c:numCache>
            </c:numRef>
          </c:yVal>
          <c:bubbleSize>
            <c:numRef>
              <c:f>学科!$CR$3</c:f>
              <c:numCache>
                <c:formatCode>General</c:formatCode>
                <c:ptCount val="1"/>
                <c:pt idx="0">
                  <c:v>38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学科!$CQ$4</c:f>
              <c:numCache>
                <c:formatCode>General</c:formatCode>
                <c:ptCount val="1"/>
                <c:pt idx="0">
                  <c:v>1918</c:v>
                </c:pt>
              </c:numCache>
            </c:numRef>
          </c:xVal>
          <c:yVal>
            <c:numRef>
              <c:f>学科!$CP$4</c:f>
              <c:numCache>
                <c:formatCode>General</c:formatCode>
                <c:ptCount val="1"/>
                <c:pt idx="0">
                  <c:v>189</c:v>
                </c:pt>
              </c:numCache>
            </c:numRef>
          </c:yVal>
          <c:bubbleSize>
            <c:numRef>
              <c:f>学科!$CR$4</c:f>
              <c:numCache>
                <c:formatCode>General</c:formatCode>
                <c:ptCount val="1"/>
                <c:pt idx="0">
                  <c:v>35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学科!$CQ$5</c:f>
              <c:numCache>
                <c:formatCode>General</c:formatCode>
                <c:ptCount val="1"/>
                <c:pt idx="0">
                  <c:v>1800</c:v>
                </c:pt>
              </c:numCache>
            </c:numRef>
          </c:xVal>
          <c:yVal>
            <c:numRef>
              <c:f>学科!$CP$5</c:f>
              <c:numCache>
                <c:formatCode>General</c:formatCode>
                <c:ptCount val="1"/>
                <c:pt idx="0">
                  <c:v>201</c:v>
                </c:pt>
              </c:numCache>
            </c:numRef>
          </c:yVal>
          <c:bubbleSize>
            <c:numRef>
              <c:f>学科!$CR$5</c:f>
              <c:numCache>
                <c:formatCode>General</c:formatCode>
                <c:ptCount val="1"/>
                <c:pt idx="0">
                  <c:v>14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学科!$CQ$6</c:f>
              <c:numCache>
                <c:formatCode>General</c:formatCode>
                <c:ptCount val="1"/>
                <c:pt idx="0">
                  <c:v>1652</c:v>
                </c:pt>
              </c:numCache>
            </c:numRef>
          </c:xVal>
          <c:yVal>
            <c:numRef>
              <c:f>学科!$CP$6</c:f>
              <c:numCache>
                <c:formatCode>General</c:formatCode>
                <c:ptCount val="1"/>
                <c:pt idx="0">
                  <c:v>180</c:v>
                </c:pt>
              </c:numCache>
            </c:numRef>
          </c:yVal>
          <c:bubbleSize>
            <c:numRef>
              <c:f>学科!$CR$6</c:f>
              <c:numCache>
                <c:formatCode>General</c:formatCode>
                <c:ptCount val="1"/>
                <c:pt idx="0">
                  <c:v>18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学科!$CQ$7</c:f>
              <c:numCache>
                <c:formatCode>General</c:formatCode>
                <c:ptCount val="1"/>
                <c:pt idx="0">
                  <c:v>1642</c:v>
                </c:pt>
              </c:numCache>
            </c:numRef>
          </c:xVal>
          <c:yVal>
            <c:numRef>
              <c:f>学科!$CP$7</c:f>
              <c:numCache>
                <c:formatCode>General</c:formatCode>
                <c:ptCount val="1"/>
                <c:pt idx="0">
                  <c:v>182</c:v>
                </c:pt>
              </c:numCache>
            </c:numRef>
          </c:yVal>
          <c:bubbleSize>
            <c:numRef>
              <c:f>学科!$CR$7</c:f>
              <c:numCache>
                <c:formatCode>General</c:formatCode>
                <c:ptCount val="1"/>
                <c:pt idx="0">
                  <c:v>14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学科!$CQ$8</c:f>
              <c:numCache>
                <c:formatCode>General</c:formatCode>
                <c:ptCount val="1"/>
                <c:pt idx="0">
                  <c:v>1228</c:v>
                </c:pt>
              </c:numCache>
            </c:numRef>
          </c:xVal>
          <c:yVal>
            <c:numRef>
              <c:f>学科!$CP$8</c:f>
              <c:numCache>
                <c:formatCode>General</c:formatCode>
                <c:ptCount val="1"/>
                <c:pt idx="0">
                  <c:v>132</c:v>
                </c:pt>
              </c:numCache>
            </c:numRef>
          </c:yVal>
          <c:bubbleSize>
            <c:numRef>
              <c:f>学科!$CR$8</c:f>
              <c:numCache>
                <c:formatCode>General</c:formatCode>
                <c:ptCount val="1"/>
                <c:pt idx="0">
                  <c:v>14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学科!$CQ$9</c:f>
              <c:numCache>
                <c:formatCode>General</c:formatCode>
                <c:ptCount val="1"/>
                <c:pt idx="0">
                  <c:v>1204</c:v>
                </c:pt>
              </c:numCache>
            </c:numRef>
          </c:xVal>
          <c:yVal>
            <c:numRef>
              <c:f>学科!$CP$9</c:f>
              <c:numCache>
                <c:formatCode>General</c:formatCode>
                <c:ptCount val="1"/>
                <c:pt idx="0">
                  <c:v>135</c:v>
                </c:pt>
              </c:numCache>
            </c:numRef>
          </c:yVal>
          <c:bubbleSize>
            <c:numRef>
              <c:f>学科!$CR$9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学科!$CQ$10</c:f>
              <c:numCache>
                <c:formatCode>General</c:formatCode>
                <c:ptCount val="1"/>
                <c:pt idx="0">
                  <c:v>1188</c:v>
                </c:pt>
              </c:numCache>
            </c:numRef>
          </c:xVal>
          <c:yVal>
            <c:numRef>
              <c:f>学科!$CP$10</c:f>
              <c:numCache>
                <c:formatCode>General</c:formatCode>
                <c:ptCount val="1"/>
                <c:pt idx="0">
                  <c:v>134</c:v>
                </c:pt>
              </c:numCache>
            </c:numRef>
          </c:yVal>
          <c:bubbleSize>
            <c:numRef>
              <c:f>学科!$CR$10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学科!$CQ$11</c:f>
              <c:numCache>
                <c:formatCode>General</c:formatCode>
                <c:ptCount val="1"/>
                <c:pt idx="0">
                  <c:v>1112</c:v>
                </c:pt>
              </c:numCache>
            </c:numRef>
          </c:xVal>
          <c:yVal>
            <c:numRef>
              <c:f>学科!$CP$11</c:f>
              <c:numCache>
                <c:formatCode>General</c:formatCode>
                <c:ptCount val="1"/>
                <c:pt idx="0">
                  <c:v>135</c:v>
                </c:pt>
              </c:numCache>
            </c:numRef>
          </c:yVal>
          <c:bubbleSize>
            <c:numRef>
              <c:f>学科!$CR$11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学科!$CQ$12</c:f>
              <c:numCache>
                <c:formatCode>General</c:formatCode>
                <c:ptCount val="1"/>
                <c:pt idx="0">
                  <c:v>1088</c:v>
                </c:pt>
              </c:numCache>
            </c:numRef>
          </c:xVal>
          <c:yVal>
            <c:numRef>
              <c:f>学科!$CP$12</c:f>
              <c:numCache>
                <c:formatCode>General</c:formatCode>
                <c:ptCount val="1"/>
                <c:pt idx="0">
                  <c:v>127</c:v>
                </c:pt>
              </c:numCache>
            </c:numRef>
          </c:yVal>
          <c:bubbleSize>
            <c:numRef>
              <c:f>学科!$CR$12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学科!$CQ$13</c:f>
              <c:numCache>
                <c:formatCode>General</c:formatCode>
                <c:ptCount val="1"/>
                <c:pt idx="0">
                  <c:v>840</c:v>
                </c:pt>
              </c:numCache>
            </c:numRef>
          </c:xVal>
          <c:yVal>
            <c:numRef>
              <c:f>学科!$CP$13</c:f>
              <c:numCache>
                <c:formatCode>General</c:formatCode>
                <c:ptCount val="1"/>
                <c:pt idx="0">
                  <c:v>96</c:v>
                </c:pt>
              </c:numCache>
            </c:numRef>
          </c:yVal>
          <c:bubbleSize>
            <c:numRef>
              <c:f>学科!$CR$13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学科!$CQ$14</c:f>
              <c:numCache>
                <c:formatCode>General</c:formatCode>
                <c:ptCount val="1"/>
                <c:pt idx="0">
                  <c:v>838</c:v>
                </c:pt>
              </c:numCache>
            </c:numRef>
          </c:xVal>
          <c:yVal>
            <c:numRef>
              <c:f>学科!$CP$14</c:f>
              <c:numCache>
                <c:formatCode>General</c:formatCode>
                <c:ptCount val="1"/>
                <c:pt idx="0">
                  <c:v>100</c:v>
                </c:pt>
              </c:numCache>
            </c:numRef>
          </c:yVal>
          <c:bubbleSize>
            <c:numRef>
              <c:f>学科!$CR$14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学科!$CQ$15</c:f>
              <c:numCache>
                <c:formatCode>General</c:formatCode>
                <c:ptCount val="1"/>
                <c:pt idx="0">
                  <c:v>816</c:v>
                </c:pt>
              </c:numCache>
            </c:numRef>
          </c:xVal>
          <c:yVal>
            <c:numRef>
              <c:f>学科!$CP$15</c:f>
              <c:numCache>
                <c:formatCode>General</c:formatCode>
                <c:ptCount val="1"/>
                <c:pt idx="0">
                  <c:v>95</c:v>
                </c:pt>
              </c:numCache>
            </c:numRef>
          </c:yVal>
          <c:bubbleSize>
            <c:numRef>
              <c:f>学科!$CR$15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学科!$CQ$16</c:f>
              <c:numCache>
                <c:formatCode>General</c:formatCode>
                <c:ptCount val="1"/>
                <c:pt idx="0">
                  <c:v>748</c:v>
                </c:pt>
              </c:numCache>
            </c:numRef>
          </c:xVal>
          <c:yVal>
            <c:numRef>
              <c:f>学科!$CP$16</c:f>
              <c:numCache>
                <c:formatCode>General</c:formatCode>
                <c:ptCount val="1"/>
                <c:pt idx="0">
                  <c:v>89</c:v>
                </c:pt>
              </c:numCache>
            </c:numRef>
          </c:yVal>
          <c:bubbleSize>
            <c:numRef>
              <c:f>学科!$CR$16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学科!$CQ$17</c:f>
              <c:numCache>
                <c:formatCode>General</c:formatCode>
                <c:ptCount val="1"/>
                <c:pt idx="0">
                  <c:v>726</c:v>
                </c:pt>
              </c:numCache>
            </c:numRef>
          </c:xVal>
          <c:yVal>
            <c:numRef>
              <c:f>学科!$CP$17</c:f>
              <c:numCache>
                <c:formatCode>General</c:formatCode>
                <c:ptCount val="1"/>
                <c:pt idx="0">
                  <c:v>82</c:v>
                </c:pt>
              </c:numCache>
            </c:numRef>
          </c:yVal>
          <c:bubbleSize>
            <c:numRef>
              <c:f>学科!$CR$17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学科!$CQ$18</c:f>
              <c:numCache>
                <c:formatCode>General</c:formatCode>
                <c:ptCount val="1"/>
                <c:pt idx="0">
                  <c:v>672</c:v>
                </c:pt>
              </c:numCache>
            </c:numRef>
          </c:xVal>
          <c:yVal>
            <c:numRef>
              <c:f>学科!$CP$18</c:f>
              <c:numCache>
                <c:formatCode>General</c:formatCode>
                <c:ptCount val="1"/>
                <c:pt idx="0">
                  <c:v>71</c:v>
                </c:pt>
              </c:numCache>
            </c:numRef>
          </c:yVal>
          <c:bubbleSize>
            <c:numRef>
              <c:f>学科!$CR$18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学科!$CQ$19</c:f>
              <c:numCache>
                <c:formatCode>General</c:formatCode>
                <c:ptCount val="1"/>
                <c:pt idx="0">
                  <c:v>650</c:v>
                </c:pt>
              </c:numCache>
            </c:numRef>
          </c:xVal>
          <c:yVal>
            <c:numRef>
              <c:f>学科!$CP$19</c:f>
              <c:numCache>
                <c:formatCode>General</c:formatCode>
                <c:ptCount val="1"/>
                <c:pt idx="0">
                  <c:v>77</c:v>
                </c:pt>
              </c:numCache>
            </c:numRef>
          </c:yVal>
          <c:bubbleSize>
            <c:numRef>
              <c:f>学科!$CR$19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学科!$CQ$20</c:f>
              <c:numCache>
                <c:formatCode>General</c:formatCode>
                <c:ptCount val="1"/>
                <c:pt idx="0">
                  <c:v>630</c:v>
                </c:pt>
              </c:numCache>
            </c:numRef>
          </c:xVal>
          <c:yVal>
            <c:numRef>
              <c:f>学科!$CP$20</c:f>
              <c:numCache>
                <c:formatCode>General</c:formatCode>
                <c:ptCount val="1"/>
                <c:pt idx="0">
                  <c:v>72</c:v>
                </c:pt>
              </c:numCache>
            </c:numRef>
          </c:yVal>
          <c:bubbleSize>
            <c:numRef>
              <c:f>学科!$CR$20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学科!$CQ$21</c:f>
              <c:numCache>
                <c:formatCode>General</c:formatCode>
                <c:ptCount val="1"/>
                <c:pt idx="0">
                  <c:v>628</c:v>
                </c:pt>
              </c:numCache>
            </c:numRef>
          </c:xVal>
          <c:yVal>
            <c:numRef>
              <c:f>学科!$CP$21</c:f>
              <c:numCache>
                <c:formatCode>General</c:formatCode>
                <c:ptCount val="1"/>
                <c:pt idx="0">
                  <c:v>69</c:v>
                </c:pt>
              </c:numCache>
            </c:numRef>
          </c:yVal>
          <c:bubbleSize>
            <c:numRef>
              <c:f>学科!$CR$21</c:f>
              <c:numCache>
                <c:formatCode>General</c:formatCode>
                <c:ptCount val="1"/>
                <c:pt idx="0">
                  <c:v>6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学科!$CQ$22</c:f>
              <c:numCache>
                <c:formatCode>General</c:formatCode>
                <c:ptCount val="1"/>
                <c:pt idx="0">
                  <c:v>576</c:v>
                </c:pt>
              </c:numCache>
            </c:numRef>
          </c:xVal>
          <c:yVal>
            <c:numRef>
              <c:f>学科!$CP$22</c:f>
              <c:numCache>
                <c:formatCode>General</c:formatCode>
                <c:ptCount val="1"/>
                <c:pt idx="0">
                  <c:v>60</c:v>
                </c:pt>
              </c:numCache>
            </c:numRef>
          </c:yVal>
          <c:bubbleSize>
            <c:numRef>
              <c:f>学科!$CR$22</c:f>
              <c:numCache>
                <c:formatCode>General</c:formatCode>
                <c:ptCount val="1"/>
                <c:pt idx="0">
                  <c:v>8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学科!$CQ$23</c:f>
              <c:numCache>
                <c:formatCode>General</c:formatCode>
                <c:ptCount val="1"/>
                <c:pt idx="0">
                  <c:v>550</c:v>
                </c:pt>
              </c:numCache>
            </c:numRef>
          </c:xVal>
          <c:yVal>
            <c:numRef>
              <c:f>学科!$CP$23</c:f>
              <c:numCache>
                <c:formatCode>General</c:formatCode>
                <c:ptCount val="1"/>
                <c:pt idx="0">
                  <c:v>65</c:v>
                </c:pt>
              </c:numCache>
            </c:numRef>
          </c:yVal>
          <c:bubbleSize>
            <c:numRef>
              <c:f>学科!$CR$23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23"/>
          <c:order val="23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学科!$CQ$24</c:f>
              <c:numCache>
                <c:formatCode>General</c:formatCode>
                <c:ptCount val="1"/>
                <c:pt idx="0">
                  <c:v>548</c:v>
                </c:pt>
              </c:numCache>
            </c:numRef>
          </c:xVal>
          <c:yVal>
            <c:numRef>
              <c:f>学科!$CP$24</c:f>
              <c:numCache>
                <c:formatCode>General</c:formatCode>
                <c:ptCount val="1"/>
                <c:pt idx="0">
                  <c:v>63</c:v>
                </c:pt>
              </c:numCache>
            </c:numRef>
          </c:yVal>
          <c:bubbleSize>
            <c:numRef>
              <c:f>学科!$CR$24</c:f>
              <c:numCache>
                <c:formatCode>General</c:formatCode>
                <c:ptCount val="1"/>
                <c:pt idx="0">
                  <c:v>4</c:v>
                </c:pt>
              </c:numCache>
            </c:numRef>
          </c:bubbleSize>
          <c:bubble3D val="0"/>
        </c:ser>
        <c:ser>
          <c:idx val="24"/>
          <c:order val="24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学科!$CQ$25</c:f>
              <c:numCache>
                <c:formatCode>General</c:formatCode>
                <c:ptCount val="1"/>
                <c:pt idx="0">
                  <c:v>548</c:v>
                </c:pt>
              </c:numCache>
            </c:numRef>
          </c:xVal>
          <c:yVal>
            <c:numRef>
              <c:f>学科!$CP$25</c:f>
              <c:numCache>
                <c:formatCode>General</c:formatCode>
                <c:ptCount val="1"/>
                <c:pt idx="0">
                  <c:v>66</c:v>
                </c:pt>
              </c:numCache>
            </c:numRef>
          </c:yVal>
          <c:bubbleSize>
            <c:numRef>
              <c:f>学科!$CR$25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5"/>
          <c:order val="25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学科!$CQ$26</c:f>
              <c:numCache>
                <c:formatCode>General</c:formatCode>
                <c:ptCount val="1"/>
                <c:pt idx="0">
                  <c:v>500</c:v>
                </c:pt>
              </c:numCache>
            </c:numRef>
          </c:xVal>
          <c:yVal>
            <c:numRef>
              <c:f>学科!$CP$26</c:f>
              <c:numCache>
                <c:formatCode>General</c:formatCode>
                <c:ptCount val="1"/>
                <c:pt idx="0">
                  <c:v>62</c:v>
                </c:pt>
              </c:numCache>
            </c:numRef>
          </c:yVal>
          <c:bubbleSize>
            <c:numRef>
              <c:f>学科!$CR$26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学科!$CQ$27</c:f>
              <c:numCache>
                <c:formatCode>General</c:formatCode>
                <c:ptCount val="1"/>
                <c:pt idx="0">
                  <c:v>484</c:v>
                </c:pt>
              </c:numCache>
            </c:numRef>
          </c:xVal>
          <c:yVal>
            <c:numRef>
              <c:f>学科!$CP$27</c:f>
              <c:numCache>
                <c:formatCode>General</c:formatCode>
                <c:ptCount val="1"/>
                <c:pt idx="0">
                  <c:v>60</c:v>
                </c:pt>
              </c:numCache>
            </c:numRef>
          </c:yVal>
          <c:bubbleSize>
            <c:numRef>
              <c:f>学科!$CR$27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7"/>
          <c:order val="27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学科!$CQ$28</c:f>
              <c:numCache>
                <c:formatCode>General</c:formatCode>
                <c:ptCount val="1"/>
                <c:pt idx="0">
                  <c:v>464</c:v>
                </c:pt>
              </c:numCache>
            </c:numRef>
          </c:xVal>
          <c:yVal>
            <c:numRef>
              <c:f>学科!$CP$28</c:f>
              <c:numCache>
                <c:formatCode>General</c:formatCode>
                <c:ptCount val="1"/>
                <c:pt idx="0">
                  <c:v>54</c:v>
                </c:pt>
              </c:numCache>
            </c:numRef>
          </c:yVal>
          <c:bubbleSize>
            <c:numRef>
              <c:f>学科!$CR$28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8"/>
          <c:order val="28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学科!$CQ$29</c:f>
              <c:numCache>
                <c:formatCode>General</c:formatCode>
                <c:ptCount val="1"/>
                <c:pt idx="0">
                  <c:v>414</c:v>
                </c:pt>
              </c:numCache>
            </c:numRef>
          </c:xVal>
          <c:yVal>
            <c:numRef>
              <c:f>学科!$CP$29</c:f>
              <c:numCache>
                <c:formatCode>General</c:formatCode>
                <c:ptCount val="1"/>
                <c:pt idx="0">
                  <c:v>50</c:v>
                </c:pt>
              </c:numCache>
            </c:numRef>
          </c:yVal>
          <c:bubbleSize>
            <c:numRef>
              <c:f>学科!$CR$29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9"/>
          <c:order val="29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学科!$CQ$30</c:f>
              <c:numCache>
                <c:formatCode>General</c:formatCode>
                <c:ptCount val="1"/>
                <c:pt idx="0">
                  <c:v>260</c:v>
                </c:pt>
              </c:numCache>
            </c:numRef>
          </c:xVal>
          <c:yVal>
            <c:numRef>
              <c:f>学科!$CP$30</c:f>
              <c:numCache>
                <c:formatCode>General</c:formatCode>
                <c:ptCount val="1"/>
                <c:pt idx="0">
                  <c:v>31</c:v>
                </c:pt>
              </c:numCache>
            </c:numRef>
          </c:yVal>
          <c:bubbleSize>
            <c:numRef>
              <c:f>学科!$CR$30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学科!$CQ$31</c:f>
              <c:numCache>
                <c:formatCode>General</c:formatCode>
                <c:ptCount val="1"/>
                <c:pt idx="0">
                  <c:v>214</c:v>
                </c:pt>
              </c:numCache>
            </c:numRef>
          </c:xVal>
          <c:yVal>
            <c:numRef>
              <c:f>学科!$CP$31</c:f>
              <c:numCache>
                <c:formatCode>General</c:formatCode>
                <c:ptCount val="1"/>
                <c:pt idx="0">
                  <c:v>25</c:v>
                </c:pt>
              </c:numCache>
            </c:numRef>
          </c:yVal>
          <c:bubbleSize>
            <c:numRef>
              <c:f>学科!$CR$31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1"/>
          <c:order val="31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学科!$CQ$32</c:f>
              <c:numCache>
                <c:formatCode>General</c:formatCode>
                <c:ptCount val="1"/>
                <c:pt idx="0">
                  <c:v>206</c:v>
                </c:pt>
              </c:numCache>
            </c:numRef>
          </c:xVal>
          <c:yVal>
            <c:numRef>
              <c:f>学科!$CP$32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学科!$CR$32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2"/>
          <c:order val="32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学科!$CQ$33</c:f>
              <c:numCache>
                <c:formatCode>General</c:formatCode>
                <c:ptCount val="1"/>
                <c:pt idx="0">
                  <c:v>186</c:v>
                </c:pt>
              </c:numCache>
            </c:numRef>
          </c:xVal>
          <c:yVal>
            <c:numRef>
              <c:f>学科!$CP$33</c:f>
              <c:numCache>
                <c:formatCode>General</c:formatCode>
                <c:ptCount val="1"/>
                <c:pt idx="0">
                  <c:v>21</c:v>
                </c:pt>
              </c:numCache>
            </c:numRef>
          </c:yVal>
          <c:bubbleSize>
            <c:numRef>
              <c:f>学科!$CR$33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3"/>
          <c:order val="33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学科!$CQ$34</c:f>
              <c:numCache>
                <c:formatCode>General</c:formatCode>
                <c:ptCount val="1"/>
                <c:pt idx="0">
                  <c:v>170</c:v>
                </c:pt>
              </c:numCache>
            </c:numRef>
          </c:xVal>
          <c:yVal>
            <c:numRef>
              <c:f>学科!$CP$34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学科!$CR$34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4"/>
          <c:order val="34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学科!$CQ$35</c:f>
              <c:numCache>
                <c:formatCode>General</c:formatCode>
                <c:ptCount val="1"/>
                <c:pt idx="0">
                  <c:v>138</c:v>
                </c:pt>
              </c:numCache>
            </c:numRef>
          </c:xVal>
          <c:yVal>
            <c:numRef>
              <c:f>学科!$CP$35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学科!$CR$35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35"/>
          <c:order val="35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学科!$CQ$36</c:f>
              <c:numCache>
                <c:formatCode>General</c:formatCode>
                <c:ptCount val="1"/>
                <c:pt idx="0">
                  <c:v>16</c:v>
                </c:pt>
              </c:numCache>
            </c:numRef>
          </c:xVal>
          <c:yVal>
            <c:numRef>
              <c:f>学科!$CP$36</c:f>
              <c:numCache>
                <c:formatCode>General</c:formatCode>
                <c:ptCount val="1"/>
                <c:pt idx="0">
                  <c:v>2</c:v>
                </c:pt>
              </c:numCache>
            </c:numRef>
          </c:yVal>
          <c:bubbleSize>
            <c:numRef>
              <c:f>学科!$CR$36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2962560"/>
        <c:axId val="2964096"/>
      </c:bubbleChart>
      <c:valAx>
        <c:axId val="2962560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2964096"/>
        <c:crosses val="autoZero"/>
        <c:crossBetween val="midCat"/>
      </c:valAx>
      <c:valAx>
        <c:axId val="2964096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625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宗教学</a:t>
            </a:r>
          </a:p>
        </c:rich>
      </c:tx>
      <c:overlay val="1"/>
    </c:title>
    <c:autoTitleDeleted val="0"/>
    <c:plotArea>
      <c:layout/>
      <c:bubbleChart>
        <c:varyColors val="0"/>
        <c:ser>
          <c:idx val="0"/>
          <c:order val="0"/>
          <c:tx>
            <c:v>安徽</c:v>
          </c:tx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学科!$CU$39</c:f>
              <c:numCache>
                <c:formatCode>General</c:formatCode>
                <c:ptCount val="1"/>
                <c:pt idx="0">
                  <c:v>8266</c:v>
                </c:pt>
              </c:numCache>
            </c:numRef>
          </c:xVal>
          <c:yVal>
            <c:numRef>
              <c:f>学科!$CT$39</c:f>
              <c:numCache>
                <c:formatCode>General</c:formatCode>
                <c:ptCount val="1"/>
                <c:pt idx="0">
                  <c:v>940</c:v>
                </c:pt>
              </c:numCache>
            </c:numRef>
          </c:yVal>
          <c:bubbleSize>
            <c:numRef>
              <c:f>学科!$CV$39</c:f>
              <c:numCache>
                <c:formatCode>General</c:formatCode>
                <c:ptCount val="1"/>
                <c:pt idx="0">
                  <c:v>53</c:v>
                </c:pt>
              </c:numCache>
            </c:numRef>
          </c:bubbleSize>
          <c:bubble3D val="0"/>
        </c:ser>
        <c:ser>
          <c:idx val="1"/>
          <c:order val="1"/>
          <c:tx>
            <c:v>北京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学科!$CU$2</c:f>
              <c:numCache>
                <c:formatCode>General</c:formatCode>
                <c:ptCount val="1"/>
                <c:pt idx="0">
                  <c:v>694</c:v>
                </c:pt>
              </c:numCache>
            </c:numRef>
          </c:xVal>
          <c:yVal>
            <c:numRef>
              <c:f>学科!$CT$2</c:f>
              <c:numCache>
                <c:formatCode>General</c:formatCode>
                <c:ptCount val="1"/>
                <c:pt idx="0">
                  <c:v>68</c:v>
                </c:pt>
              </c:numCache>
            </c:numRef>
          </c:yVal>
          <c:bubbleSize>
            <c:numRef>
              <c:f>学科!$CV$2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2"/>
          <c:order val="2"/>
          <c:tx>
            <c:v>兵团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学科!$CU$3</c:f>
              <c:numCache>
                <c:formatCode>General</c:formatCode>
                <c:ptCount val="1"/>
                <c:pt idx="0">
                  <c:v>686</c:v>
                </c:pt>
              </c:numCache>
            </c:numRef>
          </c:xVal>
          <c:yVal>
            <c:numRef>
              <c:f>学科!$CT$3</c:f>
              <c:numCache>
                <c:formatCode>General</c:formatCode>
                <c:ptCount val="1"/>
                <c:pt idx="0">
                  <c:v>72</c:v>
                </c:pt>
              </c:numCache>
            </c:numRef>
          </c:yVal>
          <c:bubbleSize>
            <c:numRef>
              <c:f>学科!$CV$3</c:f>
              <c:numCache>
                <c:formatCode>General</c:formatCode>
                <c:ptCount val="1"/>
                <c:pt idx="0">
                  <c:v>10</c:v>
                </c:pt>
              </c:numCache>
            </c:numRef>
          </c:bubbleSize>
          <c:bubble3D val="0"/>
        </c:ser>
        <c:ser>
          <c:idx val="3"/>
          <c:order val="3"/>
          <c:tx>
            <c:v>党校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学科!$CU$4</c:f>
              <c:numCache>
                <c:formatCode>General</c:formatCode>
                <c:ptCount val="1"/>
                <c:pt idx="0">
                  <c:v>670</c:v>
                </c:pt>
              </c:numCache>
            </c:numRef>
          </c:xVal>
          <c:yVal>
            <c:numRef>
              <c:f>学科!$CT$4</c:f>
              <c:numCache>
                <c:formatCode>General</c:formatCode>
                <c:ptCount val="1"/>
                <c:pt idx="0">
                  <c:v>72</c:v>
                </c:pt>
              </c:numCache>
            </c:numRef>
          </c:yVal>
          <c:bubbleSize>
            <c:numRef>
              <c:f>学科!$CV$4</c:f>
              <c:numCache>
                <c:formatCode>General</c:formatCode>
                <c:ptCount val="1"/>
                <c:pt idx="0">
                  <c:v>7</c:v>
                </c:pt>
              </c:numCache>
            </c:numRef>
          </c:bubbleSize>
          <c:bubble3D val="0"/>
        </c:ser>
        <c:ser>
          <c:idx val="4"/>
          <c:order val="4"/>
          <c:tx>
            <c:v>福建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学科!$CU$5</c:f>
              <c:numCache>
                <c:formatCode>General</c:formatCode>
                <c:ptCount val="1"/>
                <c:pt idx="0">
                  <c:v>592</c:v>
                </c:pt>
              </c:numCache>
            </c:numRef>
          </c:xVal>
          <c:yVal>
            <c:numRef>
              <c:f>学科!$CT$5</c:f>
              <c:numCache>
                <c:formatCode>General</c:formatCode>
                <c:ptCount val="1"/>
                <c:pt idx="0">
                  <c:v>69</c:v>
                </c:pt>
              </c:numCache>
            </c:numRef>
          </c:yVal>
          <c:bubbleSize>
            <c:numRef>
              <c:f>学科!$CV$5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5"/>
          <c:order val="5"/>
          <c:tx>
            <c:v>甘肃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学科!$CU$6</c:f>
              <c:numCache>
                <c:formatCode>General</c:formatCode>
                <c:ptCount val="1"/>
                <c:pt idx="0">
                  <c:v>448</c:v>
                </c:pt>
              </c:numCache>
            </c:numRef>
          </c:xVal>
          <c:yVal>
            <c:numRef>
              <c:f>学科!$CT$6</c:f>
              <c:numCache>
                <c:formatCode>General</c:formatCode>
                <c:ptCount val="1"/>
                <c:pt idx="0">
                  <c:v>50</c:v>
                </c:pt>
              </c:numCache>
            </c:numRef>
          </c:yVal>
          <c:bubbleSize>
            <c:numRef>
              <c:f>学科!$CV$6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6"/>
          <c:order val="6"/>
          <c:tx>
            <c:v>广东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学科!$CU$7</c:f>
              <c:numCache>
                <c:formatCode>General</c:formatCode>
                <c:ptCount val="1"/>
                <c:pt idx="0">
                  <c:v>446</c:v>
                </c:pt>
              </c:numCache>
            </c:numRef>
          </c:xVal>
          <c:yVal>
            <c:numRef>
              <c:f>学科!$CT$7</c:f>
              <c:numCache>
                <c:formatCode>General</c:formatCode>
                <c:ptCount val="1"/>
                <c:pt idx="0">
                  <c:v>51</c:v>
                </c:pt>
              </c:numCache>
            </c:numRef>
          </c:yVal>
          <c:bubbleSize>
            <c:numRef>
              <c:f>学科!$CV$7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</c:ser>
        <c:ser>
          <c:idx val="7"/>
          <c:order val="7"/>
          <c:tx>
            <c:v>广西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学科!$CU$8</c:f>
              <c:numCache>
                <c:formatCode>General</c:formatCode>
                <c:ptCount val="1"/>
                <c:pt idx="0">
                  <c:v>402</c:v>
                </c:pt>
              </c:numCache>
            </c:numRef>
          </c:xVal>
          <c:yVal>
            <c:numRef>
              <c:f>学科!$CT$8</c:f>
              <c:numCache>
                <c:formatCode>General</c:formatCode>
                <c:ptCount val="1"/>
                <c:pt idx="0">
                  <c:v>40</c:v>
                </c:pt>
              </c:numCache>
            </c:numRef>
          </c:yVal>
          <c:bubbleSize>
            <c:numRef>
              <c:f>学科!$CV$8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</c:ser>
        <c:ser>
          <c:idx val="8"/>
          <c:order val="8"/>
          <c:tx>
            <c:v>贵州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学科!$CU$9</c:f>
              <c:numCache>
                <c:formatCode>General</c:formatCode>
                <c:ptCount val="1"/>
                <c:pt idx="0">
                  <c:v>400</c:v>
                </c:pt>
              </c:numCache>
            </c:numRef>
          </c:xVal>
          <c:yVal>
            <c:numRef>
              <c:f>学科!$CT$9</c:f>
              <c:numCache>
                <c:formatCode>General</c:formatCode>
                <c:ptCount val="1"/>
                <c:pt idx="0">
                  <c:v>47</c:v>
                </c:pt>
              </c:numCache>
            </c:numRef>
          </c:yVal>
          <c:bubbleSize>
            <c:numRef>
              <c:f>学科!$CV$9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9"/>
          <c:order val="9"/>
          <c:tx>
            <c:v>海南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学科!$CU$10</c:f>
              <c:numCache>
                <c:formatCode>General</c:formatCode>
                <c:ptCount val="1"/>
                <c:pt idx="0">
                  <c:v>354</c:v>
                </c:pt>
              </c:numCache>
            </c:numRef>
          </c:xVal>
          <c:yVal>
            <c:numRef>
              <c:f>学科!$CT$10</c:f>
              <c:numCache>
                <c:formatCode>General</c:formatCode>
                <c:ptCount val="1"/>
                <c:pt idx="0">
                  <c:v>43</c:v>
                </c:pt>
              </c:numCache>
            </c:numRef>
          </c:yVal>
          <c:bubbleSize>
            <c:numRef>
              <c:f>学科!$CV$10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0"/>
          <c:order val="10"/>
          <c:tx>
            <c:v>河北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学科!$CU$11</c:f>
              <c:numCache>
                <c:formatCode>General</c:formatCode>
                <c:ptCount val="1"/>
                <c:pt idx="0">
                  <c:v>320</c:v>
                </c:pt>
              </c:numCache>
            </c:numRef>
          </c:xVal>
          <c:yVal>
            <c:numRef>
              <c:f>学科!$CT$11</c:f>
              <c:numCache>
                <c:formatCode>General</c:formatCode>
                <c:ptCount val="1"/>
                <c:pt idx="0">
                  <c:v>39</c:v>
                </c:pt>
              </c:numCache>
            </c:numRef>
          </c:yVal>
          <c:bubbleSize>
            <c:numRef>
              <c:f>学科!$CV$11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1"/>
          <c:order val="11"/>
          <c:tx>
            <c:v>河南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学科!$CU$12</c:f>
              <c:numCache>
                <c:formatCode>General</c:formatCode>
                <c:ptCount val="1"/>
                <c:pt idx="0">
                  <c:v>298</c:v>
                </c:pt>
              </c:numCache>
            </c:numRef>
          </c:xVal>
          <c:yVal>
            <c:numRef>
              <c:f>学科!$CT$12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学科!$CV$12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2"/>
          <c:order val="12"/>
          <c:tx>
            <c:v>黑龙江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学科!$CU$13</c:f>
              <c:numCache>
                <c:formatCode>General</c:formatCode>
                <c:ptCount val="1"/>
                <c:pt idx="0">
                  <c:v>282</c:v>
                </c:pt>
              </c:numCache>
            </c:numRef>
          </c:xVal>
          <c:yVal>
            <c:numRef>
              <c:f>学科!$CT$13</c:f>
              <c:numCache>
                <c:formatCode>General</c:formatCode>
                <c:ptCount val="1"/>
                <c:pt idx="0">
                  <c:v>34</c:v>
                </c:pt>
              </c:numCache>
            </c:numRef>
          </c:yVal>
          <c:bubbleSize>
            <c:numRef>
              <c:f>学科!$CV$13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13"/>
          <c:order val="13"/>
          <c:tx>
            <c:v>湖北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学科!$CU$14</c:f>
              <c:numCache>
                <c:formatCode>General</c:formatCode>
                <c:ptCount val="1"/>
                <c:pt idx="0">
                  <c:v>268</c:v>
                </c:pt>
              </c:numCache>
            </c:numRef>
          </c:xVal>
          <c:yVal>
            <c:numRef>
              <c:f>学科!$CT$14</c:f>
              <c:numCache>
                <c:formatCode>General</c:formatCode>
                <c:ptCount val="1"/>
                <c:pt idx="0">
                  <c:v>31</c:v>
                </c:pt>
              </c:numCache>
            </c:numRef>
          </c:yVal>
          <c:bubbleSize>
            <c:numRef>
              <c:f>学科!$CV$14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4"/>
          <c:order val="14"/>
          <c:tx>
            <c:v>湖南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学科!$CU$15</c:f>
              <c:numCache>
                <c:formatCode>General</c:formatCode>
                <c:ptCount val="1"/>
                <c:pt idx="0">
                  <c:v>224</c:v>
                </c:pt>
              </c:numCache>
            </c:numRef>
          </c:xVal>
          <c:yVal>
            <c:numRef>
              <c:f>学科!$CT$15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bubbleSize>
            <c:numRef>
              <c:f>学科!$CV$15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5"/>
          <c:order val="15"/>
          <c:tx>
            <c:v>机关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学科!$CU$16</c:f>
              <c:numCache>
                <c:formatCode>General</c:formatCode>
                <c:ptCount val="1"/>
                <c:pt idx="0">
                  <c:v>196</c:v>
                </c:pt>
              </c:numCache>
            </c:numRef>
          </c:xVal>
          <c:yVal>
            <c:numRef>
              <c:f>学科!$CT$16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学科!$CV$16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6"/>
          <c:order val="16"/>
          <c:tx>
            <c:v>吉林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学科!$CU$17</c:f>
              <c:numCache>
                <c:formatCode>General</c:formatCode>
                <c:ptCount val="1"/>
                <c:pt idx="0">
                  <c:v>196</c:v>
                </c:pt>
              </c:numCache>
            </c:numRef>
          </c:xVal>
          <c:yVal>
            <c:numRef>
              <c:f>学科!$CT$17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学科!$CV$17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7"/>
          <c:order val="17"/>
          <c:tx>
            <c:v>江苏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学科!$CU$18</c:f>
              <c:numCache>
                <c:formatCode>General</c:formatCode>
                <c:ptCount val="1"/>
                <c:pt idx="0">
                  <c:v>192</c:v>
                </c:pt>
              </c:numCache>
            </c:numRef>
          </c:xVal>
          <c:yVal>
            <c:numRef>
              <c:f>学科!$CT$18</c:f>
              <c:numCache>
                <c:formatCode>General</c:formatCode>
                <c:ptCount val="1"/>
                <c:pt idx="0">
                  <c:v>24</c:v>
                </c:pt>
              </c:numCache>
            </c:numRef>
          </c:yVal>
          <c:bubbleSize>
            <c:numRef>
              <c:f>学科!$CV$18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18"/>
          <c:order val="18"/>
          <c:tx>
            <c:v>江西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学科!$CU$19</c:f>
              <c:numCache>
                <c:formatCode>General</c:formatCode>
                <c:ptCount val="1"/>
                <c:pt idx="0">
                  <c:v>180</c:v>
                </c:pt>
              </c:numCache>
            </c:numRef>
          </c:xVal>
          <c:yVal>
            <c:numRef>
              <c:f>学科!$CT$19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bubbleSize>
            <c:numRef>
              <c:f>学科!$CV$19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9"/>
          <c:order val="19"/>
          <c:tx>
            <c:v>军队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学科!$CU$20</c:f>
              <c:numCache>
                <c:formatCode>General</c:formatCode>
                <c:ptCount val="1"/>
                <c:pt idx="0">
                  <c:v>162</c:v>
                </c:pt>
              </c:numCache>
            </c:numRef>
          </c:xVal>
          <c:yVal>
            <c:numRef>
              <c:f>学科!$CT$20</c:f>
              <c:numCache>
                <c:formatCode>General</c:formatCode>
                <c:ptCount val="1"/>
                <c:pt idx="0">
                  <c:v>19</c:v>
                </c:pt>
              </c:numCache>
            </c:numRef>
          </c:yVal>
          <c:bubbleSize>
            <c:numRef>
              <c:f>学科!$CV$20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0"/>
          <c:order val="20"/>
          <c:tx>
            <c:v>辽宁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学科!$CU$21</c:f>
              <c:numCache>
                <c:formatCode>General</c:formatCode>
                <c:ptCount val="1"/>
                <c:pt idx="0">
                  <c:v>160</c:v>
                </c:pt>
              </c:numCache>
            </c:numRef>
          </c:xVal>
          <c:yVal>
            <c:numRef>
              <c:f>学科!$CT$21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学科!$CV$21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1"/>
          <c:order val="21"/>
          <c:tx>
            <c:v>内蒙古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学科!$CU$22</c:f>
              <c:numCache>
                <c:formatCode>General</c:formatCode>
                <c:ptCount val="1"/>
                <c:pt idx="0">
                  <c:v>144</c:v>
                </c:pt>
              </c:numCache>
            </c:numRef>
          </c:xVal>
          <c:yVal>
            <c:numRef>
              <c:f>学科!$CT$22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bubbleSize>
            <c:numRef>
              <c:f>学科!$CV$22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2"/>
          <c:order val="22"/>
          <c:tx>
            <c:v>宁夏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学科!$CU$23</c:f>
              <c:numCache>
                <c:formatCode>General</c:formatCode>
                <c:ptCount val="1"/>
                <c:pt idx="0">
                  <c:v>130</c:v>
                </c:pt>
              </c:numCache>
            </c:numRef>
          </c:xVal>
          <c:yVal>
            <c:numRef>
              <c:f>学科!$CT$23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bubbleSize>
            <c:numRef>
              <c:f>学科!$CV$23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3"/>
          <c:order val="23"/>
          <c:tx>
            <c:v>青海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学科!$CU$24</c:f>
              <c:numCache>
                <c:formatCode>General</c:formatCode>
                <c:ptCount val="1"/>
                <c:pt idx="0">
                  <c:v>128</c:v>
                </c:pt>
              </c:numCache>
            </c:numRef>
          </c:xVal>
          <c:yVal>
            <c:numRef>
              <c:f>学科!$CT$24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bubbleSize>
            <c:numRef>
              <c:f>学科!$CV$24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4"/>
          <c:order val="24"/>
          <c:tx>
            <c:v>山东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学科!$CU$25</c:f>
              <c:numCache>
                <c:formatCode>General</c:formatCode>
                <c:ptCount val="1"/>
                <c:pt idx="0">
                  <c:v>112</c:v>
                </c:pt>
              </c:numCache>
            </c:numRef>
          </c:xVal>
          <c:yVal>
            <c:numRef>
              <c:f>学科!$CT$25</c:f>
              <c:numCache>
                <c:formatCode>General</c:formatCode>
                <c:ptCount val="1"/>
                <c:pt idx="0">
                  <c:v>14</c:v>
                </c:pt>
              </c:numCache>
            </c:numRef>
          </c:yVal>
          <c:bubbleSize>
            <c:numRef>
              <c:f>学科!$CV$25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5"/>
          <c:order val="25"/>
          <c:tx>
            <c:v>山西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学科!$CU$26</c:f>
              <c:numCache>
                <c:formatCode>General</c:formatCode>
                <c:ptCount val="1"/>
                <c:pt idx="0">
                  <c:v>88</c:v>
                </c:pt>
              </c:numCache>
            </c:numRef>
          </c:xVal>
          <c:yVal>
            <c:numRef>
              <c:f>学科!$CT$26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bubbleSize>
            <c:numRef>
              <c:f>学科!$CV$26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6"/>
          <c:order val="26"/>
          <c:tx>
            <c:v>陕西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学科!$CU$27</c:f>
              <c:numCache>
                <c:formatCode>General</c:formatCode>
                <c:ptCount val="1"/>
                <c:pt idx="0">
                  <c:v>78</c:v>
                </c:pt>
              </c:numCache>
            </c:numRef>
          </c:xVal>
          <c:yVal>
            <c:numRef>
              <c:f>学科!$CT$27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bubbleSize>
            <c:numRef>
              <c:f>学科!$CV$27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</c:ser>
        <c:ser>
          <c:idx val="27"/>
          <c:order val="27"/>
          <c:tx>
            <c:v>上海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学科!$CU$28</c:f>
              <c:numCache>
                <c:formatCode>General</c:formatCode>
                <c:ptCount val="1"/>
                <c:pt idx="0">
                  <c:v>72</c:v>
                </c:pt>
              </c:numCache>
            </c:numRef>
          </c:xVal>
          <c:yVal>
            <c:numRef>
              <c:f>学科!$CT$28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学科!$CV$28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8"/>
          <c:order val="28"/>
          <c:tx>
            <c:v>社会科学院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学科!$CU$29</c:f>
              <c:numCache>
                <c:formatCode>General</c:formatCode>
                <c:ptCount val="1"/>
                <c:pt idx="0">
                  <c:v>60</c:v>
                </c:pt>
              </c:numCache>
            </c:numRef>
          </c:xVal>
          <c:yVal>
            <c:numRef>
              <c:f>学科!$CT$29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学科!$CV$29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29"/>
          <c:order val="29"/>
          <c:tx>
            <c:v>四川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学科!$CU$30</c:f>
              <c:numCache>
                <c:formatCode>General</c:formatCode>
                <c:ptCount val="1"/>
                <c:pt idx="0">
                  <c:v>56</c:v>
                </c:pt>
              </c:numCache>
            </c:numRef>
          </c:xVal>
          <c:yVal>
            <c:numRef>
              <c:f>学科!$CT$30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bubbleSize>
            <c:numRef>
              <c:f>学科!$CV$30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0"/>
          <c:order val="30"/>
          <c:tx>
            <c:v>天津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学科!$CU$31</c:f>
              <c:numCache>
                <c:formatCode>General</c:formatCode>
                <c:ptCount val="1"/>
                <c:pt idx="0">
                  <c:v>48</c:v>
                </c:pt>
              </c:numCache>
            </c:numRef>
          </c:xVal>
          <c:yVal>
            <c:numRef>
              <c:f>学科!$CT$31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bubbleSize>
            <c:numRef>
              <c:f>学科!$CV$31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1"/>
          <c:order val="31"/>
          <c:tx>
            <c:v>西藏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学科!$CU$32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学科!$CT$32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学科!$CV$32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2"/>
          <c:order val="32"/>
          <c:tx>
            <c:v>新疆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学科!$CU$33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学科!$CT$33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学科!$CV$33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3"/>
          <c:order val="33"/>
          <c:tx>
            <c:v>云南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学科!$CU$34</c:f>
              <c:numCache>
                <c:formatCode>General</c:formatCode>
                <c:ptCount val="1"/>
                <c:pt idx="0">
                  <c:v>40</c:v>
                </c:pt>
              </c:numCache>
            </c:numRef>
          </c:xVal>
          <c:yVal>
            <c:numRef>
              <c:f>学科!$CT$34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学科!$CV$34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4"/>
          <c:order val="34"/>
          <c:tx>
            <c:v>浙江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学科!$CU$35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学科!$CT$35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学科!$CV$35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ser>
          <c:idx val="35"/>
          <c:order val="35"/>
          <c:tx>
            <c:v>重庆</c:v>
          </c:tx>
          <c:spPr>
            <a:ln w="25400">
              <a:noFill/>
            </a:ln>
          </c:spPr>
          <c:invertIfNegative val="0"/>
          <c:dLbls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学科!$CU$36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学科!$CT$36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bubbleSize>
            <c:numRef>
              <c:f>学科!$CV$36</c:f>
              <c:numCache>
                <c:formatCode>General</c:formatCode>
                <c:ptCount val="1"/>
                <c:pt idx="0">
                  <c:v>0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57041792"/>
        <c:axId val="157043328"/>
      </c:bubbleChart>
      <c:valAx>
        <c:axId val="157041792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157043328"/>
        <c:crosses val="autoZero"/>
        <c:crossBetween val="midCat"/>
      </c:valAx>
      <c:valAx>
        <c:axId val="1570433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041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87E-2"/>
          <c:y val="5.1400554097404488E-2"/>
          <c:w val="0.84992585301837276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四川学科!$B$1</c:f>
              <c:strCache>
                <c:ptCount val="1"/>
                <c:pt idx="0">
                  <c:v>党史·党建</c:v>
                </c:pt>
              </c:strCache>
            </c:strRef>
          </c:tx>
          <c:cat>
            <c:numRef>
              <c:f>四川学科!$A$2:$A$9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四川学科!$B$2:$B$9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65440"/>
        <c:axId val="157166976"/>
      </c:lineChart>
      <c:lineChart>
        <c:grouping val="standard"/>
        <c:varyColors val="0"/>
        <c:ser>
          <c:idx val="2"/>
          <c:order val="1"/>
          <c:tx>
            <c:strRef>
              <c:f>四川学科!$C$1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四川学科!$A$2:$A$9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四川学科!$C$2:$C$9</c:f>
              <c:numCache>
                <c:formatCode>_(* #,##0.00_);_(* \(#,##0.00\);_(* "-"??_);_(@_)</c:formatCode>
                <c:ptCount val="8"/>
                <c:pt idx="0">
                  <c:v>4.4444444444444446</c:v>
                </c:pt>
                <c:pt idx="1">
                  <c:v>3.225806451612903</c:v>
                </c:pt>
                <c:pt idx="2">
                  <c:v>5.4054054054054053</c:v>
                </c:pt>
                <c:pt idx="3">
                  <c:v>4.2735042735042734</c:v>
                </c:pt>
                <c:pt idx="4">
                  <c:v>3.5714285714285712</c:v>
                </c:pt>
                <c:pt idx="5">
                  <c:v>4.6153846153846159</c:v>
                </c:pt>
                <c:pt idx="6">
                  <c:v>5.384615384615385</c:v>
                </c:pt>
                <c:pt idx="7">
                  <c:v>3.3783783783783785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70304"/>
        <c:axId val="157168768"/>
      </c:lineChart>
      <c:catAx>
        <c:axId val="15716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166976"/>
        <c:crosses val="autoZero"/>
        <c:auto val="1"/>
        <c:lblAlgn val="ctr"/>
        <c:lblOffset val="100"/>
        <c:noMultiLvlLbl val="0"/>
      </c:catAx>
      <c:valAx>
        <c:axId val="15716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165440"/>
        <c:crosses val="autoZero"/>
        <c:crossBetween val="between"/>
      </c:valAx>
      <c:valAx>
        <c:axId val="157168768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7170304"/>
        <c:crosses val="max"/>
        <c:crossBetween val="between"/>
      </c:valAx>
      <c:catAx>
        <c:axId val="157170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1687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7458333333333332"/>
          <c:y val="5.0542067658209393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2662029746281718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四川学科!$E$1</c:f>
              <c:strCache>
                <c:ptCount val="1"/>
                <c:pt idx="0">
                  <c:v>法学</c:v>
                </c:pt>
              </c:strCache>
            </c:strRef>
          </c:tx>
          <c:cat>
            <c:numRef>
              <c:f>四川学科!$D$2:$D$9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四川学科!$E$2:$E$9</c:f>
              <c:numCache>
                <c:formatCode>General</c:formatCode>
                <c:ptCount val="8"/>
                <c:pt idx="0">
                  <c:v>16</c:v>
                </c:pt>
                <c:pt idx="1">
                  <c:v>13</c:v>
                </c:pt>
                <c:pt idx="2">
                  <c:v>11</c:v>
                </c:pt>
                <c:pt idx="3">
                  <c:v>8</c:v>
                </c:pt>
                <c:pt idx="4">
                  <c:v>11</c:v>
                </c:pt>
                <c:pt idx="5">
                  <c:v>7</c:v>
                </c:pt>
                <c:pt idx="6">
                  <c:v>9</c:v>
                </c:pt>
                <c:pt idx="7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05632"/>
        <c:axId val="157207168"/>
      </c:lineChart>
      <c:lineChart>
        <c:grouping val="standard"/>
        <c:varyColors val="0"/>
        <c:ser>
          <c:idx val="2"/>
          <c:order val="1"/>
          <c:tx>
            <c:strRef>
              <c:f>四川学科!$F$1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四川学科!$D$2:$D$9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四川学科!$F$2:$F$9</c:f>
              <c:numCache>
                <c:formatCode>_(* #,##0.00_);_(* \(#,##0.00\);_(* "-"??_);_(@_)</c:formatCode>
                <c:ptCount val="8"/>
                <c:pt idx="0">
                  <c:v>4.6109510086455332</c:v>
                </c:pt>
                <c:pt idx="1">
                  <c:v>3.5519125683060109</c:v>
                </c:pt>
                <c:pt idx="2">
                  <c:v>2.7568922305764412</c:v>
                </c:pt>
                <c:pt idx="3">
                  <c:v>2.0050125313283207</c:v>
                </c:pt>
                <c:pt idx="4">
                  <c:v>2.7568922305764412</c:v>
                </c:pt>
                <c:pt idx="5">
                  <c:v>1.7326732673267329</c:v>
                </c:pt>
                <c:pt idx="6">
                  <c:v>2.0930232558139537</c:v>
                </c:pt>
                <c:pt idx="7">
                  <c:v>3.9215686274509802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14592"/>
        <c:axId val="157213056"/>
      </c:lineChart>
      <c:catAx>
        <c:axId val="15720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207168"/>
        <c:crosses val="autoZero"/>
        <c:auto val="1"/>
        <c:lblAlgn val="ctr"/>
        <c:lblOffset val="100"/>
        <c:noMultiLvlLbl val="0"/>
      </c:catAx>
      <c:valAx>
        <c:axId val="157207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205632"/>
        <c:crosses val="autoZero"/>
        <c:crossBetween val="between"/>
      </c:valAx>
      <c:valAx>
        <c:axId val="15721305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7214592"/>
        <c:crosses val="max"/>
        <c:crossBetween val="between"/>
      </c:valAx>
      <c:catAx>
        <c:axId val="157214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2130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0147222222222222"/>
          <c:y val="5.0349956255468079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3495363079615048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四川学科!$H$1</c:f>
              <c:strCache>
                <c:ptCount val="1"/>
                <c:pt idx="0">
                  <c:v>管理学</c:v>
                </c:pt>
              </c:strCache>
            </c:strRef>
          </c:tx>
          <c:cat>
            <c:numRef>
              <c:f>四川学科!$G$2:$G$9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四川学科!$H$2:$H$9</c:f>
              <c:numCache>
                <c:formatCode>General</c:formatCode>
                <c:ptCount val="8"/>
                <c:pt idx="0">
                  <c:v>15</c:v>
                </c:pt>
                <c:pt idx="1">
                  <c:v>21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14</c:v>
                </c:pt>
                <c:pt idx="6">
                  <c:v>13</c:v>
                </c:pt>
                <c:pt idx="7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57824"/>
        <c:axId val="157759360"/>
      </c:lineChart>
      <c:lineChart>
        <c:grouping val="standard"/>
        <c:varyColors val="0"/>
        <c:ser>
          <c:idx val="2"/>
          <c:order val="1"/>
          <c:tx>
            <c:strRef>
              <c:f>四川学科!$I$1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四川学科!$G$2:$G$9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四川学科!$I$2:$I$9</c:f>
              <c:numCache>
                <c:formatCode>_(* #,##0.00_);_(* \(#,##0.00\);_(* "-"??_);_(@_)</c:formatCode>
                <c:ptCount val="8"/>
                <c:pt idx="0">
                  <c:v>4.0871934604904636</c:v>
                </c:pt>
                <c:pt idx="1">
                  <c:v>5.25</c:v>
                </c:pt>
                <c:pt idx="2">
                  <c:v>3.9906103286384975</c:v>
                </c:pt>
                <c:pt idx="3">
                  <c:v>4.096385542168675</c:v>
                </c:pt>
                <c:pt idx="4">
                  <c:v>4.0380047505938244</c:v>
                </c:pt>
                <c:pt idx="5">
                  <c:v>3.5714285714285712</c:v>
                </c:pt>
                <c:pt idx="6">
                  <c:v>3.0660377358490565</c:v>
                </c:pt>
                <c:pt idx="7">
                  <c:v>4.0511727078891262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66784"/>
        <c:axId val="157760896"/>
      </c:lineChart>
      <c:catAx>
        <c:axId val="15775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759360"/>
        <c:crosses val="autoZero"/>
        <c:auto val="1"/>
        <c:lblAlgn val="ctr"/>
        <c:lblOffset val="100"/>
        <c:noMultiLvlLbl val="0"/>
      </c:catAx>
      <c:valAx>
        <c:axId val="157759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757824"/>
        <c:crosses val="autoZero"/>
        <c:crossBetween val="between"/>
      </c:valAx>
      <c:valAx>
        <c:axId val="15776089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7766784"/>
        <c:crosses val="max"/>
        <c:crossBetween val="between"/>
      </c:valAx>
      <c:catAx>
        <c:axId val="15776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7608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4125000000000005"/>
          <c:y val="9.2208734324876057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87E-2"/>
          <c:y val="5.1400554097404488E-2"/>
          <c:w val="0.85034251968503938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四川学科!$K$1</c:f>
              <c:strCache>
                <c:ptCount val="1"/>
                <c:pt idx="0">
                  <c:v>国际问题研究</c:v>
                </c:pt>
              </c:strCache>
            </c:strRef>
          </c:tx>
          <c:cat>
            <c:numRef>
              <c:f>四川学科!$J$2:$J$9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四川学科!$K$2:$K$9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8</c:v>
                </c:pt>
                <c:pt idx="6">
                  <c:v>4</c:v>
                </c:pt>
                <c:pt idx="7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05952"/>
        <c:axId val="157357184"/>
      </c:lineChart>
      <c:lineChart>
        <c:grouping val="standard"/>
        <c:varyColors val="0"/>
        <c:ser>
          <c:idx val="2"/>
          <c:order val="1"/>
          <c:tx>
            <c:strRef>
              <c:f>四川学科!$L$1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四川学科!$J$2:$J$9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四川学科!$L$2:$L$9</c:f>
              <c:numCache>
                <c:formatCode>_(* #,##0.00_);_(* \(#,##0.00\);_(* "-"??_);_(@_)</c:formatCode>
                <c:ptCount val="8"/>
                <c:pt idx="0">
                  <c:v>3.0303030303030303</c:v>
                </c:pt>
                <c:pt idx="1">
                  <c:v>1.9801980198019802</c:v>
                </c:pt>
                <c:pt idx="2">
                  <c:v>2.34375</c:v>
                </c:pt>
                <c:pt idx="3">
                  <c:v>2.2388059701492535</c:v>
                </c:pt>
                <c:pt idx="4">
                  <c:v>2.2556390977443606</c:v>
                </c:pt>
                <c:pt idx="5">
                  <c:v>5.5944055944055942</c:v>
                </c:pt>
                <c:pt idx="6">
                  <c:v>2.5316455696202533</c:v>
                </c:pt>
                <c:pt idx="7">
                  <c:v>3.867403314917127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64608"/>
        <c:axId val="157358720"/>
      </c:lineChart>
      <c:catAx>
        <c:axId val="15780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357184"/>
        <c:crosses val="autoZero"/>
        <c:auto val="1"/>
        <c:lblAlgn val="ctr"/>
        <c:lblOffset val="100"/>
        <c:noMultiLvlLbl val="0"/>
      </c:catAx>
      <c:valAx>
        <c:axId val="15735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805952"/>
        <c:crosses val="autoZero"/>
        <c:crossBetween val="between"/>
      </c:valAx>
      <c:valAx>
        <c:axId val="157358720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7364608"/>
        <c:crosses val="max"/>
        <c:crossBetween val="between"/>
      </c:valAx>
      <c:catAx>
        <c:axId val="157364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3587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480555555555556"/>
          <c:y val="7.8127734033245841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5507436570428"/>
          <c:y val="2.2965516021931125E-2"/>
          <c:w val="0.83505336832895893"/>
          <c:h val="0.922941849346650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项目类型!$AY$1</c:f>
              <c:strCache>
                <c:ptCount val="1"/>
                <c:pt idx="0">
                  <c:v>数量</c:v>
                </c:pt>
              </c:strCache>
            </c:strRef>
          </c:tx>
          <c:invertIfNegative val="0"/>
          <c:cat>
            <c:strRef>
              <c:f>项目类型!$AZ$2:$AZ$37</c:f>
              <c:strCache>
                <c:ptCount val="36"/>
                <c:pt idx="0">
                  <c:v>北京</c:v>
                </c:pt>
                <c:pt idx="1">
                  <c:v>江苏</c:v>
                </c:pt>
                <c:pt idx="2">
                  <c:v>上海</c:v>
                </c:pt>
                <c:pt idx="3">
                  <c:v>湖北</c:v>
                </c:pt>
                <c:pt idx="4">
                  <c:v>浙江</c:v>
                </c:pt>
                <c:pt idx="5">
                  <c:v>广东</c:v>
                </c:pt>
                <c:pt idx="6">
                  <c:v>社会科学院</c:v>
                </c:pt>
                <c:pt idx="7">
                  <c:v>湖南</c:v>
                </c:pt>
                <c:pt idx="8">
                  <c:v>山东</c:v>
                </c:pt>
                <c:pt idx="9">
                  <c:v>四川</c:v>
                </c:pt>
                <c:pt idx="10">
                  <c:v>机关</c:v>
                </c:pt>
                <c:pt idx="11">
                  <c:v>天津</c:v>
                </c:pt>
                <c:pt idx="12">
                  <c:v>重庆</c:v>
                </c:pt>
                <c:pt idx="13">
                  <c:v>吉林</c:v>
                </c:pt>
                <c:pt idx="14">
                  <c:v>河南</c:v>
                </c:pt>
                <c:pt idx="15">
                  <c:v>陕西</c:v>
                </c:pt>
                <c:pt idx="16">
                  <c:v>福建</c:v>
                </c:pt>
                <c:pt idx="17">
                  <c:v>江西</c:v>
                </c:pt>
                <c:pt idx="18">
                  <c:v>辽宁</c:v>
                </c:pt>
                <c:pt idx="19">
                  <c:v>军队</c:v>
                </c:pt>
                <c:pt idx="20">
                  <c:v>河北</c:v>
                </c:pt>
                <c:pt idx="21">
                  <c:v>安徽</c:v>
                </c:pt>
                <c:pt idx="22">
                  <c:v>黑龙江</c:v>
                </c:pt>
                <c:pt idx="23">
                  <c:v>党校</c:v>
                </c:pt>
                <c:pt idx="24">
                  <c:v>云南</c:v>
                </c:pt>
                <c:pt idx="25">
                  <c:v>山西</c:v>
                </c:pt>
                <c:pt idx="26">
                  <c:v>贵州</c:v>
                </c:pt>
                <c:pt idx="27">
                  <c:v>新疆</c:v>
                </c:pt>
                <c:pt idx="28">
                  <c:v>广西</c:v>
                </c:pt>
                <c:pt idx="29">
                  <c:v>甘肃</c:v>
                </c:pt>
                <c:pt idx="30">
                  <c:v>青海</c:v>
                </c:pt>
                <c:pt idx="31">
                  <c:v>内蒙古</c:v>
                </c:pt>
                <c:pt idx="32">
                  <c:v>海南</c:v>
                </c:pt>
                <c:pt idx="33">
                  <c:v>西藏</c:v>
                </c:pt>
                <c:pt idx="34">
                  <c:v>宁夏</c:v>
                </c:pt>
                <c:pt idx="35">
                  <c:v>兵团</c:v>
                </c:pt>
              </c:strCache>
            </c:strRef>
          </c:cat>
          <c:val>
            <c:numRef>
              <c:f>项目类型!$AY$2:$AY$37</c:f>
              <c:numCache>
                <c:formatCode>General</c:formatCode>
                <c:ptCount val="36"/>
                <c:pt idx="0">
                  <c:v>373</c:v>
                </c:pt>
                <c:pt idx="1">
                  <c:v>203</c:v>
                </c:pt>
                <c:pt idx="2">
                  <c:v>184</c:v>
                </c:pt>
                <c:pt idx="3">
                  <c:v>153</c:v>
                </c:pt>
                <c:pt idx="4">
                  <c:v>135</c:v>
                </c:pt>
                <c:pt idx="5">
                  <c:v>118</c:v>
                </c:pt>
                <c:pt idx="6">
                  <c:v>109</c:v>
                </c:pt>
                <c:pt idx="7">
                  <c:v>98</c:v>
                </c:pt>
                <c:pt idx="8">
                  <c:v>89</c:v>
                </c:pt>
                <c:pt idx="9">
                  <c:v>83</c:v>
                </c:pt>
                <c:pt idx="10">
                  <c:v>74</c:v>
                </c:pt>
                <c:pt idx="11">
                  <c:v>71</c:v>
                </c:pt>
                <c:pt idx="12">
                  <c:v>65</c:v>
                </c:pt>
                <c:pt idx="13">
                  <c:v>59</c:v>
                </c:pt>
                <c:pt idx="14">
                  <c:v>59</c:v>
                </c:pt>
                <c:pt idx="15">
                  <c:v>54</c:v>
                </c:pt>
                <c:pt idx="16">
                  <c:v>48</c:v>
                </c:pt>
                <c:pt idx="17">
                  <c:v>46</c:v>
                </c:pt>
                <c:pt idx="18">
                  <c:v>42</c:v>
                </c:pt>
                <c:pt idx="19">
                  <c:v>42</c:v>
                </c:pt>
                <c:pt idx="20">
                  <c:v>32</c:v>
                </c:pt>
                <c:pt idx="21">
                  <c:v>28</c:v>
                </c:pt>
                <c:pt idx="22">
                  <c:v>27</c:v>
                </c:pt>
                <c:pt idx="23">
                  <c:v>27</c:v>
                </c:pt>
                <c:pt idx="24">
                  <c:v>24</c:v>
                </c:pt>
                <c:pt idx="25">
                  <c:v>24</c:v>
                </c:pt>
                <c:pt idx="26">
                  <c:v>22</c:v>
                </c:pt>
                <c:pt idx="27">
                  <c:v>21</c:v>
                </c:pt>
                <c:pt idx="28">
                  <c:v>20</c:v>
                </c:pt>
                <c:pt idx="29">
                  <c:v>14</c:v>
                </c:pt>
                <c:pt idx="30">
                  <c:v>12</c:v>
                </c:pt>
                <c:pt idx="31">
                  <c:v>10</c:v>
                </c:pt>
                <c:pt idx="32">
                  <c:v>10</c:v>
                </c:pt>
                <c:pt idx="33">
                  <c:v>8</c:v>
                </c:pt>
                <c:pt idx="34">
                  <c:v>6</c:v>
                </c:pt>
                <c:pt idx="3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62816"/>
        <c:axId val="148172800"/>
      </c:barChart>
      <c:catAx>
        <c:axId val="148162816"/>
        <c:scaling>
          <c:orientation val="minMax"/>
        </c:scaling>
        <c:delete val="0"/>
        <c:axPos val="l"/>
        <c:majorTickMark val="out"/>
        <c:minorTickMark val="none"/>
        <c:tickLblPos val="nextTo"/>
        <c:crossAx val="148172800"/>
        <c:crosses val="autoZero"/>
        <c:auto val="1"/>
        <c:lblAlgn val="ctr"/>
        <c:lblOffset val="100"/>
        <c:noMultiLvlLbl val="0"/>
      </c:catAx>
      <c:valAx>
        <c:axId val="148172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8162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6948753280839883"/>
          <c:y val="0.48306829604018436"/>
          <c:w val="0.10273468941382327"/>
          <c:h val="3.53786490446888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87E-2"/>
          <c:y val="5.1400554097404488E-2"/>
          <c:w val="0.91945603674540666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四川学科!$N$1</c:f>
              <c:strCache>
                <c:ptCount val="1"/>
                <c:pt idx="0">
                  <c:v>教育学</c:v>
                </c:pt>
              </c:strCache>
            </c:strRef>
          </c:tx>
          <c:cat>
            <c:numRef>
              <c:f>四川学科!$M$2:$M$9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四川学科!$N$2:$N$9</c:f>
              <c:numCache>
                <c:formatCode>General</c:formatCode>
                <c:ptCount val="8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四川学科!$O$1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四川学科!$M$2:$M$9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四川学科!$O$2:$O$9</c:f>
              <c:numCache>
                <c:formatCode>_(* #,##0.00_);_(* \(#,##0.00\);_(* "-"??_);_(@_)</c:formatCode>
                <c:ptCount val="8"/>
                <c:pt idx="0">
                  <c:v>2.9411764705882351</c:v>
                </c:pt>
                <c:pt idx="1">
                  <c:v>1.5957446808510638</c:v>
                </c:pt>
                <c:pt idx="2">
                  <c:v>3.5242290748898681</c:v>
                </c:pt>
                <c:pt idx="3">
                  <c:v>3.4146341463414638</c:v>
                </c:pt>
                <c:pt idx="4">
                  <c:v>3.7209302325581395</c:v>
                </c:pt>
                <c:pt idx="5">
                  <c:v>1.6</c:v>
                </c:pt>
                <c:pt idx="6">
                  <c:v>1.7182130584192441</c:v>
                </c:pt>
                <c:pt idx="7">
                  <c:v>1.6129032258064515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378048"/>
        <c:axId val="157379584"/>
      </c:lineChart>
      <c:catAx>
        <c:axId val="15737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379584"/>
        <c:crosses val="autoZero"/>
        <c:auto val="1"/>
        <c:lblAlgn val="ctr"/>
        <c:lblOffset val="100"/>
        <c:noMultiLvlLbl val="0"/>
      </c:catAx>
      <c:valAx>
        <c:axId val="157379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378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513888888888895"/>
          <c:y val="3.6653178769320505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6185476815399E-2"/>
          <c:y val="7.4548702245552628E-2"/>
          <c:w val="0.89981714785651801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四川学科!$Q$1</c:f>
              <c:strCache>
                <c:ptCount val="1"/>
                <c:pt idx="0">
                  <c:v>考古学</c:v>
                </c:pt>
              </c:strCache>
            </c:strRef>
          </c:tx>
          <c:cat>
            <c:numRef>
              <c:f>四川学科!$P$2:$P$9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四川学科!$Q$2:$Q$9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10816"/>
        <c:axId val="157412352"/>
      </c:lineChart>
      <c:lineChart>
        <c:grouping val="standard"/>
        <c:varyColors val="0"/>
        <c:ser>
          <c:idx val="2"/>
          <c:order val="1"/>
          <c:tx>
            <c:strRef>
              <c:f>四川学科!$R$1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四川学科!$P$2:$P$9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四川学科!$R$2:$R$9</c:f>
              <c:numCache>
                <c:formatCode>_(* #,##0.00_);_(* \(#,##0.00\);_(* "-"??_);_(@_)</c:formatCode>
                <c:ptCount val="8"/>
                <c:pt idx="0">
                  <c:v>10.810810810810811</c:v>
                </c:pt>
                <c:pt idx="1">
                  <c:v>7.8125</c:v>
                </c:pt>
                <c:pt idx="2">
                  <c:v>6.8965517241379306</c:v>
                </c:pt>
                <c:pt idx="3">
                  <c:v>6.25</c:v>
                </c:pt>
                <c:pt idx="4">
                  <c:v>5.0847457627118651</c:v>
                </c:pt>
                <c:pt idx="5">
                  <c:v>6.756756756756757</c:v>
                </c:pt>
                <c:pt idx="6">
                  <c:v>3.225806451612903</c:v>
                </c:pt>
                <c:pt idx="7">
                  <c:v>5.3571428571428568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54944"/>
        <c:axId val="157553408"/>
      </c:lineChart>
      <c:catAx>
        <c:axId val="15741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412352"/>
        <c:crosses val="autoZero"/>
        <c:auto val="1"/>
        <c:lblAlgn val="ctr"/>
        <c:lblOffset val="100"/>
        <c:noMultiLvlLbl val="0"/>
      </c:catAx>
      <c:valAx>
        <c:axId val="157412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410816"/>
        <c:crosses val="autoZero"/>
        <c:crossBetween val="between"/>
      </c:valAx>
      <c:valAx>
        <c:axId val="157553408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7554944"/>
        <c:crosses val="max"/>
        <c:crossBetween val="between"/>
      </c:valAx>
      <c:catAx>
        <c:axId val="15755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5534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7458333333333338"/>
          <c:y val="0.14313466025080199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7481714785651798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四川学科!$T$1</c:f>
              <c:strCache>
                <c:ptCount val="1"/>
                <c:pt idx="0">
                  <c:v>理论经济</c:v>
                </c:pt>
              </c:strCache>
            </c:strRef>
          </c:tx>
          <c:cat>
            <c:numRef>
              <c:f>四川学科!$S$2:$S$9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四川学科!$T$2:$T$9</c:f>
              <c:numCache>
                <c:formatCode>General</c:formatCode>
                <c:ptCount val="8"/>
                <c:pt idx="0">
                  <c:v>8</c:v>
                </c:pt>
                <c:pt idx="1">
                  <c:v>16</c:v>
                </c:pt>
                <c:pt idx="2">
                  <c:v>11</c:v>
                </c:pt>
                <c:pt idx="3">
                  <c:v>10</c:v>
                </c:pt>
                <c:pt idx="4">
                  <c:v>4</c:v>
                </c:pt>
                <c:pt idx="5">
                  <c:v>10</c:v>
                </c:pt>
                <c:pt idx="6">
                  <c:v>10</c:v>
                </c:pt>
                <c:pt idx="7">
                  <c:v>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82080"/>
        <c:axId val="157583616"/>
      </c:lineChart>
      <c:lineChart>
        <c:grouping val="standard"/>
        <c:varyColors val="0"/>
        <c:ser>
          <c:idx val="2"/>
          <c:order val="1"/>
          <c:tx>
            <c:strRef>
              <c:f>四川学科!$U$1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四川学科!$S$2:$S$9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四川学科!$U$2:$U$9</c:f>
              <c:numCache>
                <c:formatCode>_(* #,##0.00_);_(* \(#,##0.00\);_(* "-"??_);_(@_)</c:formatCode>
                <c:ptCount val="8"/>
                <c:pt idx="0">
                  <c:v>3.7037037037037033</c:v>
                </c:pt>
                <c:pt idx="1">
                  <c:v>6.866952789699571</c:v>
                </c:pt>
                <c:pt idx="2">
                  <c:v>4.8672566371681416</c:v>
                </c:pt>
                <c:pt idx="3">
                  <c:v>4.2735042735042734</c:v>
                </c:pt>
                <c:pt idx="4">
                  <c:v>1.486988847583643</c:v>
                </c:pt>
                <c:pt idx="5">
                  <c:v>3.9525691699604746</c:v>
                </c:pt>
                <c:pt idx="6">
                  <c:v>4.2194092827004219</c:v>
                </c:pt>
                <c:pt idx="7">
                  <c:v>5.019305019305019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599232"/>
        <c:axId val="157597696"/>
      </c:lineChart>
      <c:catAx>
        <c:axId val="1575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583616"/>
        <c:crosses val="autoZero"/>
        <c:auto val="1"/>
        <c:lblAlgn val="ctr"/>
        <c:lblOffset val="100"/>
        <c:noMultiLvlLbl val="0"/>
      </c:catAx>
      <c:valAx>
        <c:axId val="15758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582080"/>
        <c:crosses val="autoZero"/>
        <c:crossBetween val="between"/>
      </c:valAx>
      <c:valAx>
        <c:axId val="15759769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7599232"/>
        <c:crosses val="max"/>
        <c:crossBetween val="between"/>
      </c:valAx>
      <c:catAx>
        <c:axId val="157599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5976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40791666666666665"/>
          <c:y val="0.11072725284339457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7481714785651798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四川学科!$W$1</c:f>
              <c:strCache>
                <c:ptCount val="1"/>
                <c:pt idx="0">
                  <c:v>马列·科社</c:v>
                </c:pt>
              </c:strCache>
            </c:strRef>
          </c:tx>
          <c:cat>
            <c:numRef>
              <c:f>四川学科!$V$2:$V$9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四川学科!$W$2:$W$9</c:f>
              <c:numCache>
                <c:formatCode>General</c:formatCode>
                <c:ptCount val="8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9</c:v>
                </c:pt>
                <c:pt idx="6">
                  <c:v>4</c:v>
                </c:pt>
                <c:pt idx="7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622272"/>
        <c:axId val="157623808"/>
      </c:lineChart>
      <c:lineChart>
        <c:grouping val="standard"/>
        <c:varyColors val="0"/>
        <c:ser>
          <c:idx val="2"/>
          <c:order val="1"/>
          <c:tx>
            <c:strRef>
              <c:f>四川学科!$X$1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四川学科!$V$2:$V$9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四川学科!$X$2:$X$9</c:f>
              <c:numCache>
                <c:formatCode>_(* #,##0.00_);_(* \(#,##0.00\);_(* "-"??_);_(@_)</c:formatCode>
                <c:ptCount val="8"/>
                <c:pt idx="0">
                  <c:v>2.2988505747126435</c:v>
                </c:pt>
                <c:pt idx="1">
                  <c:v>2.1834061135371177</c:v>
                </c:pt>
                <c:pt idx="2">
                  <c:v>3.2653061224489797</c:v>
                </c:pt>
                <c:pt idx="3">
                  <c:v>2.9629629629629632</c:v>
                </c:pt>
                <c:pt idx="4">
                  <c:v>2.2471910112359552</c:v>
                </c:pt>
                <c:pt idx="5">
                  <c:v>3.6144578313253009</c:v>
                </c:pt>
                <c:pt idx="6">
                  <c:v>1.2618296529968454</c:v>
                </c:pt>
                <c:pt idx="7">
                  <c:v>3.3232628398791544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643520"/>
        <c:axId val="157625344"/>
      </c:lineChart>
      <c:catAx>
        <c:axId val="15762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623808"/>
        <c:crosses val="autoZero"/>
        <c:auto val="1"/>
        <c:lblAlgn val="ctr"/>
        <c:lblOffset val="100"/>
        <c:noMultiLvlLbl val="0"/>
      </c:catAx>
      <c:valAx>
        <c:axId val="157623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622272"/>
        <c:crosses val="autoZero"/>
        <c:crossBetween val="between"/>
      </c:valAx>
      <c:valAx>
        <c:axId val="157625344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7643520"/>
        <c:crosses val="max"/>
        <c:crossBetween val="between"/>
      </c:valAx>
      <c:catAx>
        <c:axId val="157643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6253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9125000000000006"/>
          <c:y val="0.11072725284339457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7759492563429586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四川学科!$Z$1</c:f>
              <c:strCache>
                <c:ptCount val="1"/>
                <c:pt idx="0">
                  <c:v>民族学</c:v>
                </c:pt>
              </c:strCache>
            </c:strRef>
          </c:tx>
          <c:cat>
            <c:numRef>
              <c:f>四川学科!$Y$2:$Y$9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四川学科!$Z$2:$Z$9</c:f>
              <c:numCache>
                <c:formatCode>General</c:formatCode>
                <c:ptCount val="8"/>
                <c:pt idx="0">
                  <c:v>14</c:v>
                </c:pt>
                <c:pt idx="1">
                  <c:v>22</c:v>
                </c:pt>
                <c:pt idx="2">
                  <c:v>17</c:v>
                </c:pt>
                <c:pt idx="3">
                  <c:v>15</c:v>
                </c:pt>
                <c:pt idx="4">
                  <c:v>19</c:v>
                </c:pt>
                <c:pt idx="5">
                  <c:v>25</c:v>
                </c:pt>
                <c:pt idx="6">
                  <c:v>21</c:v>
                </c:pt>
                <c:pt idx="7">
                  <c:v>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666304"/>
        <c:axId val="157672192"/>
      </c:lineChart>
      <c:lineChart>
        <c:grouping val="standard"/>
        <c:varyColors val="0"/>
        <c:ser>
          <c:idx val="2"/>
          <c:order val="1"/>
          <c:tx>
            <c:strRef>
              <c:f>四川学科!$AA$1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四川学科!$Y$2:$Y$9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四川学科!$AA$2:$AA$9</c:f>
              <c:numCache>
                <c:formatCode>_(* #,##0.00_);_(* \(#,##0.00\);_(* "-"??_);_(@_)</c:formatCode>
                <c:ptCount val="8"/>
                <c:pt idx="0">
                  <c:v>6.4220183486238538</c:v>
                </c:pt>
                <c:pt idx="1">
                  <c:v>8.3018867924528301</c:v>
                </c:pt>
                <c:pt idx="2">
                  <c:v>6.666666666666667</c:v>
                </c:pt>
                <c:pt idx="3">
                  <c:v>5.2631578947368416</c:v>
                </c:pt>
                <c:pt idx="4">
                  <c:v>7.0631970260223049</c:v>
                </c:pt>
                <c:pt idx="5">
                  <c:v>8.4175084175084187</c:v>
                </c:pt>
                <c:pt idx="6">
                  <c:v>6.3636363636363633</c:v>
                </c:pt>
                <c:pt idx="7">
                  <c:v>7.9207920792079207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687808"/>
        <c:axId val="157673728"/>
      </c:lineChart>
      <c:catAx>
        <c:axId val="15766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672192"/>
        <c:crosses val="autoZero"/>
        <c:auto val="1"/>
        <c:lblAlgn val="ctr"/>
        <c:lblOffset val="100"/>
        <c:noMultiLvlLbl val="0"/>
      </c:catAx>
      <c:valAx>
        <c:axId val="15767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666304"/>
        <c:crosses val="autoZero"/>
        <c:crossBetween val="between"/>
      </c:valAx>
      <c:valAx>
        <c:axId val="157673728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7687808"/>
        <c:crosses val="max"/>
        <c:crossBetween val="between"/>
      </c:valAx>
      <c:catAx>
        <c:axId val="15768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6737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4958333333333338"/>
          <c:y val="9.2208734324876057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87E-2"/>
          <c:y val="5.1400554097404488E-2"/>
          <c:w val="0.84903696412948382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四川学科!$AC$1</c:f>
              <c:strCache>
                <c:ptCount val="1"/>
                <c:pt idx="0">
                  <c:v>人口学</c:v>
                </c:pt>
              </c:strCache>
            </c:strRef>
          </c:tx>
          <c:cat>
            <c:numRef>
              <c:f>四川学科!$AB$2:$AB$9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四川学科!$AC$2:$AC$9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15072"/>
        <c:axId val="157716864"/>
      </c:lineChart>
      <c:lineChart>
        <c:grouping val="standard"/>
        <c:varyColors val="0"/>
        <c:ser>
          <c:idx val="2"/>
          <c:order val="1"/>
          <c:tx>
            <c:strRef>
              <c:f>四川学科!$AD$1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四川学科!$AB$2:$AB$9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四川学科!$AD$2:$AD$9</c:f>
              <c:numCache>
                <c:formatCode>_(* #,##0.00_);_(* \(#,##0.00\);_(* "-"??_);_(@_)</c:formatCode>
                <c:ptCount val="8"/>
                <c:pt idx="0">
                  <c:v>8</c:v>
                </c:pt>
                <c:pt idx="1">
                  <c:v>6.666666666666667</c:v>
                </c:pt>
                <c:pt idx="2">
                  <c:v>0</c:v>
                </c:pt>
                <c:pt idx="3">
                  <c:v>4.4117647058823533</c:v>
                </c:pt>
                <c:pt idx="4">
                  <c:v>6.4935064935064926</c:v>
                </c:pt>
                <c:pt idx="5">
                  <c:v>4.2857142857142856</c:v>
                </c:pt>
                <c:pt idx="6">
                  <c:v>6.8493150684931505</c:v>
                </c:pt>
                <c:pt idx="7">
                  <c:v>4.3478260869565215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719936"/>
        <c:axId val="157718400"/>
      </c:lineChart>
      <c:catAx>
        <c:axId val="15771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716864"/>
        <c:crosses val="autoZero"/>
        <c:auto val="1"/>
        <c:lblAlgn val="ctr"/>
        <c:lblOffset val="100"/>
        <c:noMultiLvlLbl val="0"/>
      </c:catAx>
      <c:valAx>
        <c:axId val="15771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715072"/>
        <c:crosses val="autoZero"/>
        <c:crossBetween val="between"/>
      </c:valAx>
      <c:valAx>
        <c:axId val="157718400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7719936"/>
        <c:crosses val="max"/>
        <c:crossBetween val="between"/>
      </c:valAx>
      <c:catAx>
        <c:axId val="157719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7184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745833333333334"/>
          <c:y val="8.2949475065616798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914838145231847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四川学科!$AF$1</c:f>
              <c:strCache>
                <c:ptCount val="1"/>
                <c:pt idx="0">
                  <c:v>社会学</c:v>
                </c:pt>
              </c:strCache>
            </c:strRef>
          </c:tx>
          <c:cat>
            <c:numRef>
              <c:f>四川学科!$AE$2:$AE$9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四川学科!$AF$2:$AF$9</c:f>
              <c:numCache>
                <c:formatCode>General</c:formatCode>
                <c:ptCount val="8"/>
                <c:pt idx="0">
                  <c:v>8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12</c:v>
                </c:pt>
                <c:pt idx="5">
                  <c:v>11</c:v>
                </c:pt>
                <c:pt idx="6">
                  <c:v>15</c:v>
                </c:pt>
                <c:pt idx="7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18112"/>
        <c:axId val="158219648"/>
      </c:lineChart>
      <c:lineChart>
        <c:grouping val="standard"/>
        <c:varyColors val="0"/>
        <c:ser>
          <c:idx val="2"/>
          <c:order val="1"/>
          <c:tx>
            <c:strRef>
              <c:f>四川学科!$AG$1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四川学科!$AE$2:$AE$9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四川学科!$AG$2:$AG$9</c:f>
              <c:numCache>
                <c:formatCode>_(* #,##0.00_);_(* \(#,##0.00\);_(* "-"??_);_(@_)</c:formatCode>
                <c:ptCount val="8"/>
                <c:pt idx="0">
                  <c:v>3.6363636363636362</c:v>
                </c:pt>
                <c:pt idx="1">
                  <c:v>2.5316455696202533</c:v>
                </c:pt>
                <c:pt idx="2">
                  <c:v>3.2846715328467155</c:v>
                </c:pt>
                <c:pt idx="3">
                  <c:v>2.4561403508771931</c:v>
                </c:pt>
                <c:pt idx="4">
                  <c:v>4.2857142857142856</c:v>
                </c:pt>
                <c:pt idx="5">
                  <c:v>3.9145907473309607</c:v>
                </c:pt>
                <c:pt idx="6">
                  <c:v>4.7468354430379751</c:v>
                </c:pt>
                <c:pt idx="7">
                  <c:v>3.1746031746031744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35264"/>
        <c:axId val="158233728"/>
      </c:lineChart>
      <c:catAx>
        <c:axId val="15821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219648"/>
        <c:crosses val="autoZero"/>
        <c:auto val="1"/>
        <c:lblAlgn val="ctr"/>
        <c:lblOffset val="100"/>
        <c:noMultiLvlLbl val="0"/>
      </c:catAx>
      <c:valAx>
        <c:axId val="158219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218112"/>
        <c:crosses val="autoZero"/>
        <c:crossBetween val="between"/>
      </c:valAx>
      <c:valAx>
        <c:axId val="158233728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235264"/>
        <c:crosses val="max"/>
        <c:crossBetween val="between"/>
      </c:valAx>
      <c:catAx>
        <c:axId val="15823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2337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5791666666666674"/>
          <c:y val="0.11998651210265383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87E-2"/>
          <c:y val="5.1400554097404488E-2"/>
          <c:w val="0.84348140857392828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四川学科!$AI$1</c:f>
              <c:strCache>
                <c:ptCount val="1"/>
                <c:pt idx="0">
                  <c:v>世界历史</c:v>
                </c:pt>
              </c:strCache>
            </c:strRef>
          </c:tx>
          <c:cat>
            <c:numRef>
              <c:f>四川学科!$AH$2:$AH$9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四川学科!$AI$2:$AI$9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66112"/>
        <c:axId val="158267648"/>
      </c:lineChart>
      <c:lineChart>
        <c:grouping val="standard"/>
        <c:varyColors val="0"/>
        <c:ser>
          <c:idx val="2"/>
          <c:order val="1"/>
          <c:tx>
            <c:strRef>
              <c:f>四川学科!$AJ$1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四川学科!$AH$2:$AH$9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四川学科!$AJ$2:$AJ$9</c:f>
              <c:numCache>
                <c:formatCode>_(* #,##0.00_);_(* \(#,##0.00\);_(* "-"??_);_(@_)</c:formatCode>
                <c:ptCount val="8"/>
                <c:pt idx="0">
                  <c:v>2.8571428571428572</c:v>
                </c:pt>
                <c:pt idx="1">
                  <c:v>1.3157894736842104</c:v>
                </c:pt>
                <c:pt idx="2">
                  <c:v>3.9603960396039604</c:v>
                </c:pt>
                <c:pt idx="3">
                  <c:v>1.0526315789473684</c:v>
                </c:pt>
                <c:pt idx="4">
                  <c:v>4.8076923076923084</c:v>
                </c:pt>
                <c:pt idx="5">
                  <c:v>1.7699115044247788</c:v>
                </c:pt>
                <c:pt idx="6">
                  <c:v>3.1746031746031744</c:v>
                </c:pt>
                <c:pt idx="7">
                  <c:v>3.5211267605633805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81856"/>
        <c:axId val="157880320"/>
      </c:lineChart>
      <c:catAx>
        <c:axId val="15826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267648"/>
        <c:crosses val="autoZero"/>
        <c:auto val="1"/>
        <c:lblAlgn val="ctr"/>
        <c:lblOffset val="100"/>
        <c:noMultiLvlLbl val="0"/>
      </c:catAx>
      <c:valAx>
        <c:axId val="158267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266112"/>
        <c:crosses val="autoZero"/>
        <c:crossBetween val="between"/>
      </c:valAx>
      <c:valAx>
        <c:axId val="157880320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7881856"/>
        <c:crosses val="max"/>
        <c:crossBetween val="between"/>
      </c:valAx>
      <c:catAx>
        <c:axId val="157881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88032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0425"/>
          <c:y val="1.3312919218431044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2939807524059495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四川学科!$AL$1</c:f>
              <c:strCache>
                <c:ptCount val="1"/>
                <c:pt idx="0">
                  <c:v>体育学</c:v>
                </c:pt>
              </c:strCache>
            </c:strRef>
          </c:tx>
          <c:cat>
            <c:numRef>
              <c:f>四川学科!$AK$2:$AK$9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四川学科!$AL$2:$AL$9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11</c:v>
                </c:pt>
                <c:pt idx="7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29472"/>
        <c:axId val="157931008"/>
      </c:lineChart>
      <c:lineChart>
        <c:grouping val="standard"/>
        <c:varyColors val="0"/>
        <c:ser>
          <c:idx val="2"/>
          <c:order val="1"/>
          <c:tx>
            <c:strRef>
              <c:f>四川学科!$AM$1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四川学科!$AK$2:$AK$9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四川学科!$AM$2:$AM$9</c:f>
              <c:numCache>
                <c:formatCode>_(* #,##0.00_);_(* \(#,##0.00\);_(* "-"??_);_(@_)</c:formatCode>
                <c:ptCount val="8"/>
                <c:pt idx="0">
                  <c:v>6.1855670103092786</c:v>
                </c:pt>
                <c:pt idx="1">
                  <c:v>5.6074766355140184</c:v>
                </c:pt>
                <c:pt idx="2">
                  <c:v>4.8</c:v>
                </c:pt>
                <c:pt idx="3">
                  <c:v>4.5112781954887211</c:v>
                </c:pt>
                <c:pt idx="4">
                  <c:v>5.9259259259259265</c:v>
                </c:pt>
                <c:pt idx="5">
                  <c:v>6.369426751592357</c:v>
                </c:pt>
                <c:pt idx="6">
                  <c:v>6.4705882352941186</c:v>
                </c:pt>
                <c:pt idx="7">
                  <c:v>2.8089887640449436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38432"/>
        <c:axId val="157932544"/>
      </c:lineChart>
      <c:catAx>
        <c:axId val="15792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31008"/>
        <c:crosses val="autoZero"/>
        <c:auto val="1"/>
        <c:lblAlgn val="ctr"/>
        <c:lblOffset val="100"/>
        <c:noMultiLvlLbl val="0"/>
      </c:catAx>
      <c:valAx>
        <c:axId val="15793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929472"/>
        <c:crosses val="autoZero"/>
        <c:crossBetween val="between"/>
      </c:valAx>
      <c:valAx>
        <c:axId val="157932544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7938432"/>
        <c:crosses val="max"/>
        <c:crossBetween val="between"/>
      </c:valAx>
      <c:catAx>
        <c:axId val="15793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9325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7369444444444446"/>
          <c:y val="7.8127734033245855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905074365704287E-2"/>
          <c:y val="5.1400554097404488E-2"/>
          <c:w val="0.90001159230096228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四川学科!$AO$1</c:f>
              <c:strCache>
                <c:ptCount val="1"/>
                <c:pt idx="0">
                  <c:v>统计学</c:v>
                </c:pt>
              </c:strCache>
            </c:strRef>
          </c:tx>
          <c:cat>
            <c:numRef>
              <c:f>四川学科!$AN$2:$AN$9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四川学科!$AO$2:$AO$9</c:f>
              <c:numCache>
                <c:formatCode>General</c:formatCode>
                <c:ptCount val="8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53024"/>
        <c:axId val="157958912"/>
      </c:lineChart>
      <c:lineChart>
        <c:grouping val="standard"/>
        <c:varyColors val="0"/>
        <c:ser>
          <c:idx val="2"/>
          <c:order val="1"/>
          <c:tx>
            <c:strRef>
              <c:f>四川学科!$AP$1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四川学科!$AN$2:$AN$9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四川学科!$AP$2:$AP$9</c:f>
              <c:numCache>
                <c:formatCode>_(* #,##0.00_);_(* \(#,##0.00\);_(* "-"??_);_(@_)</c:formatCode>
                <c:ptCount val="8"/>
                <c:pt idx="0">
                  <c:v>7.3170731707317067</c:v>
                </c:pt>
                <c:pt idx="1">
                  <c:v>2.3809523809523809</c:v>
                </c:pt>
                <c:pt idx="2">
                  <c:v>3.8461538461538463</c:v>
                </c:pt>
                <c:pt idx="3">
                  <c:v>1.9607843137254901</c:v>
                </c:pt>
                <c:pt idx="4">
                  <c:v>0</c:v>
                </c:pt>
                <c:pt idx="5">
                  <c:v>3.4482758620689653</c:v>
                </c:pt>
                <c:pt idx="6">
                  <c:v>1.3698630136986301</c:v>
                </c:pt>
                <c:pt idx="7">
                  <c:v>2.5974025974025974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966336"/>
        <c:axId val="157960448"/>
      </c:lineChart>
      <c:catAx>
        <c:axId val="15795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58912"/>
        <c:crosses val="autoZero"/>
        <c:auto val="1"/>
        <c:lblAlgn val="ctr"/>
        <c:lblOffset val="100"/>
        <c:noMultiLvlLbl val="0"/>
      </c:catAx>
      <c:valAx>
        <c:axId val="157958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953024"/>
        <c:crosses val="autoZero"/>
        <c:crossBetween val="between"/>
      </c:valAx>
      <c:valAx>
        <c:axId val="157960448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7966336"/>
        <c:crosses val="max"/>
        <c:crossBetween val="between"/>
      </c:valAx>
      <c:catAx>
        <c:axId val="1579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79604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7736111111111117"/>
          <c:y val="6.9060586176727903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2473140857392824"/>
          <c:h val="0.8326195683872849"/>
        </c:manualLayout>
      </c:layout>
      <c:lineChart>
        <c:grouping val="stacked"/>
        <c:varyColors val="0"/>
        <c:ser>
          <c:idx val="1"/>
          <c:order val="0"/>
          <c:tx>
            <c:strRef>
              <c:f>项目类型!$BC$1</c:f>
              <c:strCache>
                <c:ptCount val="1"/>
                <c:pt idx="0">
                  <c:v>数量</c:v>
                </c:pt>
              </c:strCache>
            </c:strRef>
          </c:tx>
          <c:cat>
            <c:numRef>
              <c:f>项目类型!$BB$2:$BB$9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项目类型!$BC$2:$BC$9</c:f>
              <c:numCache>
                <c:formatCode>General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11</c:v>
                </c:pt>
                <c:pt idx="6">
                  <c:v>14</c:v>
                </c:pt>
                <c:pt idx="7">
                  <c:v>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34016"/>
        <c:axId val="148535552"/>
      </c:lineChart>
      <c:lineChart>
        <c:grouping val="stacked"/>
        <c:varyColors val="0"/>
        <c:ser>
          <c:idx val="3"/>
          <c:order val="1"/>
          <c:tx>
            <c:strRef>
              <c:f>项目类型!$BE$1</c:f>
              <c:strCache>
                <c:ptCount val="1"/>
                <c:pt idx="0">
                  <c:v>百分比（%）</c:v>
                </c:pt>
              </c:strCache>
            </c:strRef>
          </c:tx>
          <c:cat>
            <c:numRef>
              <c:f>项目类型!$BB$2:$BB$9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项目类型!$BE$2:$BE$9</c:f>
              <c:numCache>
                <c:formatCode>_(* #,##0.00_);_(* \(#,##0.00\);_(* "-"??_);_(@_)</c:formatCode>
                <c:ptCount val="8"/>
                <c:pt idx="0">
                  <c:v>3.6496350364963499</c:v>
                </c:pt>
                <c:pt idx="1">
                  <c:v>3.8869257950530036</c:v>
                </c:pt>
                <c:pt idx="2">
                  <c:v>2.5735294117647056</c:v>
                </c:pt>
                <c:pt idx="3">
                  <c:v>1.2944983818770228</c:v>
                </c:pt>
                <c:pt idx="4">
                  <c:v>3.2846715328467155</c:v>
                </c:pt>
                <c:pt idx="5">
                  <c:v>3.9007092198581561</c:v>
                </c:pt>
                <c:pt idx="6">
                  <c:v>4.0816326530612246</c:v>
                </c:pt>
                <c:pt idx="7">
                  <c:v>4.7486033519553068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47072"/>
        <c:axId val="148545536"/>
      </c:lineChart>
      <c:catAx>
        <c:axId val="14853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535552"/>
        <c:crosses val="autoZero"/>
        <c:auto val="1"/>
        <c:lblAlgn val="ctr"/>
        <c:lblOffset val="100"/>
        <c:noMultiLvlLbl val="0"/>
      </c:catAx>
      <c:valAx>
        <c:axId val="14853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34016"/>
        <c:crosses val="autoZero"/>
        <c:crossBetween val="between"/>
      </c:valAx>
      <c:valAx>
        <c:axId val="14854553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48547072"/>
        <c:crosses val="max"/>
        <c:crossBetween val="between"/>
      </c:valAx>
      <c:catAx>
        <c:axId val="14854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5455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4402777777777777"/>
          <c:y val="8.7579104695246421E-2"/>
          <c:w val="0.24208333333333334"/>
          <c:h val="0.16743438320209975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3625918635170604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四川学科!$AR$1</c:f>
              <c:strCache>
                <c:ptCount val="1"/>
                <c:pt idx="0">
                  <c:v>图书馆、情报与文献学</c:v>
                </c:pt>
              </c:strCache>
            </c:strRef>
          </c:tx>
          <c:cat>
            <c:numRef>
              <c:f>四川学科!$AQ$2:$AQ$9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四川学科!$AR$2:$AR$9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05504"/>
        <c:axId val="158011392"/>
      </c:lineChart>
      <c:lineChart>
        <c:grouping val="standard"/>
        <c:varyColors val="0"/>
        <c:ser>
          <c:idx val="2"/>
          <c:order val="1"/>
          <c:tx>
            <c:strRef>
              <c:f>四川学科!$AS$1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四川学科!$AQ$2:$AQ$9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四川学科!$AS$2:$AS$9</c:f>
              <c:numCache>
                <c:formatCode>_(* #,##0.00_);_(* \(#,##0.00\);_(* "-"??_);_(@_)</c:formatCode>
                <c:ptCount val="8"/>
                <c:pt idx="0">
                  <c:v>1.5625</c:v>
                </c:pt>
                <c:pt idx="1">
                  <c:v>2.2556390977443606</c:v>
                </c:pt>
                <c:pt idx="2">
                  <c:v>3.79746835443038</c:v>
                </c:pt>
                <c:pt idx="3">
                  <c:v>3.3783783783783785</c:v>
                </c:pt>
                <c:pt idx="4">
                  <c:v>3.2051282051282048</c:v>
                </c:pt>
                <c:pt idx="5">
                  <c:v>4.4303797468354427</c:v>
                </c:pt>
                <c:pt idx="6">
                  <c:v>5.0561797752808983</c:v>
                </c:pt>
                <c:pt idx="7">
                  <c:v>4.4444444444444446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14464"/>
        <c:axId val="158012928"/>
      </c:lineChart>
      <c:catAx>
        <c:axId val="15800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011392"/>
        <c:crosses val="autoZero"/>
        <c:auto val="1"/>
        <c:lblAlgn val="ctr"/>
        <c:lblOffset val="100"/>
        <c:noMultiLvlLbl val="0"/>
      </c:catAx>
      <c:valAx>
        <c:axId val="15801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005504"/>
        <c:crosses val="autoZero"/>
        <c:crossBetween val="between"/>
      </c:valAx>
      <c:valAx>
        <c:axId val="158012928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014464"/>
        <c:crosses val="max"/>
        <c:crossBetween val="between"/>
      </c:valAx>
      <c:catAx>
        <c:axId val="158014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0129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1944444444444445"/>
          <c:y val="3.4780548264800159E-3"/>
          <c:w val="0.49722222222222223"/>
          <c:h val="0.418969816272965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2939807524059495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四川学科!$AU$1</c:f>
              <c:strCache>
                <c:ptCount val="1"/>
                <c:pt idx="0">
                  <c:v>外国文学</c:v>
                </c:pt>
              </c:strCache>
            </c:strRef>
          </c:tx>
          <c:cat>
            <c:numRef>
              <c:f>四川学科!$AT$2:$AT$9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四川学科!$AU$2:$AU$9</c:f>
              <c:numCache>
                <c:formatCode>General</c:formatCode>
                <c:ptCount val="8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37504"/>
        <c:axId val="158039040"/>
      </c:lineChart>
      <c:lineChart>
        <c:grouping val="standard"/>
        <c:varyColors val="0"/>
        <c:ser>
          <c:idx val="2"/>
          <c:order val="1"/>
          <c:tx>
            <c:strRef>
              <c:f>四川学科!$AV$1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四川学科!$AT$2:$AT$9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四川学科!$AV$2:$AV$9</c:f>
              <c:numCache>
                <c:formatCode>_(* #,##0.00_);_(* \(#,##0.00\);_(* "-"??_);_(@_)</c:formatCode>
                <c:ptCount val="8"/>
                <c:pt idx="0">
                  <c:v>3.7383177570093453</c:v>
                </c:pt>
                <c:pt idx="1">
                  <c:v>2.5210084033613445</c:v>
                </c:pt>
                <c:pt idx="2">
                  <c:v>2.877697841726619</c:v>
                </c:pt>
                <c:pt idx="3">
                  <c:v>2.877697841726619</c:v>
                </c:pt>
                <c:pt idx="4">
                  <c:v>4.5801526717557248</c:v>
                </c:pt>
                <c:pt idx="5">
                  <c:v>2.7972027972027971</c:v>
                </c:pt>
                <c:pt idx="6">
                  <c:v>2.8571428571428572</c:v>
                </c:pt>
                <c:pt idx="7">
                  <c:v>5.806451612903226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58752"/>
        <c:axId val="158057216"/>
      </c:lineChart>
      <c:catAx>
        <c:axId val="15803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039040"/>
        <c:crosses val="autoZero"/>
        <c:auto val="1"/>
        <c:lblAlgn val="ctr"/>
        <c:lblOffset val="100"/>
        <c:noMultiLvlLbl val="0"/>
      </c:catAx>
      <c:valAx>
        <c:axId val="158039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037504"/>
        <c:crosses val="autoZero"/>
        <c:crossBetween val="between"/>
      </c:valAx>
      <c:valAx>
        <c:axId val="15805721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058752"/>
        <c:crosses val="max"/>
        <c:crossBetween val="between"/>
      </c:valAx>
      <c:catAx>
        <c:axId val="158058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0572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7091666666666666"/>
          <c:y val="8.2757363662875491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90023381452318463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四川学科!$AX$1</c:f>
              <c:strCache>
                <c:ptCount val="1"/>
                <c:pt idx="0">
                  <c:v>新闻学与传播学</c:v>
                </c:pt>
              </c:strCache>
            </c:strRef>
          </c:tx>
          <c:cat>
            <c:numRef>
              <c:f>四川学科!$AW$2:$AW$9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四川学科!$AX$2:$AX$9</c:f>
              <c:numCache>
                <c:formatCode>General</c:formatCode>
                <c:ptCount val="8"/>
                <c:pt idx="0">
                  <c:v>1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8</c:v>
                </c:pt>
                <c:pt idx="6">
                  <c:v>11</c:v>
                </c:pt>
                <c:pt idx="7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63712"/>
        <c:axId val="158165248"/>
      </c:lineChart>
      <c:lineChart>
        <c:grouping val="standard"/>
        <c:varyColors val="0"/>
        <c:ser>
          <c:idx val="2"/>
          <c:order val="1"/>
          <c:tx>
            <c:strRef>
              <c:f>四川学科!$AY$1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四川学科!$AW$2:$AW$9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四川学科!$AY$2:$AY$9</c:f>
              <c:numCache>
                <c:formatCode>_(* #,##0.00_);_(* \(#,##0.00\);_(* "-"??_);_(@_)</c:formatCode>
                <c:ptCount val="8"/>
                <c:pt idx="0">
                  <c:v>0.94339622641509435</c:v>
                </c:pt>
                <c:pt idx="1">
                  <c:v>5.8823529411764701</c:v>
                </c:pt>
                <c:pt idx="2">
                  <c:v>4.6052631578947363</c:v>
                </c:pt>
                <c:pt idx="3">
                  <c:v>4.4871794871794872</c:v>
                </c:pt>
                <c:pt idx="4">
                  <c:v>3.1847133757961785</c:v>
                </c:pt>
                <c:pt idx="5">
                  <c:v>4.7058823529411766</c:v>
                </c:pt>
                <c:pt idx="6">
                  <c:v>5.6701030927835054</c:v>
                </c:pt>
                <c:pt idx="7">
                  <c:v>2.8301886792452833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72672"/>
        <c:axId val="158171136"/>
      </c:lineChart>
      <c:catAx>
        <c:axId val="15816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165248"/>
        <c:crosses val="autoZero"/>
        <c:auto val="1"/>
        <c:lblAlgn val="ctr"/>
        <c:lblOffset val="100"/>
        <c:noMultiLvlLbl val="0"/>
      </c:catAx>
      <c:valAx>
        <c:axId val="15816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163712"/>
        <c:crosses val="autoZero"/>
        <c:crossBetween val="between"/>
      </c:valAx>
      <c:valAx>
        <c:axId val="15817113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172672"/>
        <c:crosses val="max"/>
        <c:crossBetween val="between"/>
      </c:valAx>
      <c:catAx>
        <c:axId val="1581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1711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8055555555555555"/>
          <c:y val="0.11998651210265383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7759492563429586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四川学科!$BA$1</c:f>
              <c:strCache>
                <c:ptCount val="1"/>
                <c:pt idx="0">
                  <c:v>艺术学</c:v>
                </c:pt>
              </c:strCache>
            </c:strRef>
          </c:tx>
          <c:cat>
            <c:numRef>
              <c:f>四川学科!$AZ$2:$AZ$9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四川学科!$BA$2:$BA$9</c:f>
              <c:numCache>
                <c:formatCode>General</c:formatCode>
                <c:ptCount val="8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11</c:v>
                </c:pt>
                <c:pt idx="7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199808"/>
        <c:axId val="158201344"/>
      </c:lineChart>
      <c:lineChart>
        <c:grouping val="standard"/>
        <c:varyColors val="0"/>
        <c:ser>
          <c:idx val="2"/>
          <c:order val="1"/>
          <c:tx>
            <c:strRef>
              <c:f>四川学科!$BB$1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四川学科!$AZ$2:$AZ$9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四川学科!$BB$2:$BB$9</c:f>
              <c:numCache>
                <c:formatCode>_(* #,##0.00_);_(* \(#,##0.00\);_(* "-"??_);_(@_)</c:formatCode>
                <c:ptCount val="8"/>
                <c:pt idx="0">
                  <c:v>3.3783783783783785</c:v>
                </c:pt>
                <c:pt idx="1">
                  <c:v>1.3986013986013985</c:v>
                </c:pt>
                <c:pt idx="2">
                  <c:v>1.7857142857142856</c:v>
                </c:pt>
                <c:pt idx="3">
                  <c:v>2.8248587570621471</c:v>
                </c:pt>
                <c:pt idx="4">
                  <c:v>2.912621359223301</c:v>
                </c:pt>
                <c:pt idx="5">
                  <c:v>2.6200873362445414</c:v>
                </c:pt>
                <c:pt idx="6">
                  <c:v>3.6789297658862878</c:v>
                </c:pt>
                <c:pt idx="7">
                  <c:v>2.8880866425992782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82496"/>
        <c:axId val="158202880"/>
      </c:lineChart>
      <c:catAx>
        <c:axId val="15819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201344"/>
        <c:crosses val="autoZero"/>
        <c:auto val="1"/>
        <c:lblAlgn val="ctr"/>
        <c:lblOffset val="100"/>
        <c:noMultiLvlLbl val="0"/>
      </c:catAx>
      <c:valAx>
        <c:axId val="158201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199808"/>
        <c:crosses val="autoZero"/>
        <c:crossBetween val="between"/>
      </c:valAx>
      <c:valAx>
        <c:axId val="158202880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282496"/>
        <c:crosses val="max"/>
        <c:crossBetween val="between"/>
      </c:valAx>
      <c:catAx>
        <c:axId val="158282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2028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1625000000000005"/>
          <c:y val="0.15239391951006123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2662029746281718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四川学科!$BD$1</c:f>
              <c:strCache>
                <c:ptCount val="1"/>
                <c:pt idx="0">
                  <c:v>应用经济</c:v>
                </c:pt>
              </c:strCache>
            </c:strRef>
          </c:tx>
          <c:cat>
            <c:numRef>
              <c:f>四川学科!$BC$2:$BC$9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四川学科!$BD$2:$BD$9</c:f>
              <c:numCache>
                <c:formatCode>General</c:formatCode>
                <c:ptCount val="8"/>
                <c:pt idx="0">
                  <c:v>13</c:v>
                </c:pt>
                <c:pt idx="1">
                  <c:v>10</c:v>
                </c:pt>
                <c:pt idx="2">
                  <c:v>22</c:v>
                </c:pt>
                <c:pt idx="3">
                  <c:v>20</c:v>
                </c:pt>
                <c:pt idx="4">
                  <c:v>18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13856"/>
        <c:axId val="158323840"/>
      </c:lineChart>
      <c:lineChart>
        <c:grouping val="standard"/>
        <c:varyColors val="0"/>
        <c:ser>
          <c:idx val="2"/>
          <c:order val="1"/>
          <c:tx>
            <c:strRef>
              <c:f>四川学科!$BE$1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四川学科!$BC$2:$BC$9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四川学科!$BE$2:$BE$9</c:f>
              <c:numCache>
                <c:formatCode>_(* #,##0.00_);_(* \(#,##0.00\);_(* "-"??_);_(@_)</c:formatCode>
                <c:ptCount val="8"/>
                <c:pt idx="0">
                  <c:v>3.9877300613496933</c:v>
                </c:pt>
                <c:pt idx="1">
                  <c:v>2.6455026455026456</c:v>
                </c:pt>
                <c:pt idx="2">
                  <c:v>5.7142857142857144</c:v>
                </c:pt>
                <c:pt idx="3">
                  <c:v>5.1020408163265305</c:v>
                </c:pt>
                <c:pt idx="4">
                  <c:v>5.0991501416430589</c:v>
                </c:pt>
                <c:pt idx="5">
                  <c:v>5.3097345132743365</c:v>
                </c:pt>
                <c:pt idx="6">
                  <c:v>4.0865384615384617</c:v>
                </c:pt>
                <c:pt idx="7">
                  <c:v>3.4482758620689653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27168"/>
        <c:axId val="158325376"/>
      </c:lineChart>
      <c:catAx>
        <c:axId val="15831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323840"/>
        <c:crosses val="autoZero"/>
        <c:auto val="1"/>
        <c:lblAlgn val="ctr"/>
        <c:lblOffset val="100"/>
        <c:noMultiLvlLbl val="0"/>
      </c:catAx>
      <c:valAx>
        <c:axId val="158323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313856"/>
        <c:crosses val="autoZero"/>
        <c:crossBetween val="between"/>
      </c:valAx>
      <c:valAx>
        <c:axId val="15832537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327168"/>
        <c:crosses val="max"/>
        <c:crossBetween val="between"/>
      </c:valAx>
      <c:catAx>
        <c:axId val="158327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325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8138888888888888E-2"/>
          <c:y val="5.0349956255468079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2939807524059495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四川学科!$BG$1</c:f>
              <c:strCache>
                <c:ptCount val="1"/>
                <c:pt idx="0">
                  <c:v>语言学</c:v>
                </c:pt>
              </c:strCache>
            </c:strRef>
          </c:tx>
          <c:cat>
            <c:numRef>
              <c:f>四川学科!$BF$2:$BF$9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四川学科!$BG$2:$BG$9</c:f>
              <c:numCache>
                <c:formatCode>General</c:formatCode>
                <c:ptCount val="8"/>
                <c:pt idx="0">
                  <c:v>6</c:v>
                </c:pt>
                <c:pt idx="1">
                  <c:v>5</c:v>
                </c:pt>
                <c:pt idx="2">
                  <c:v>12</c:v>
                </c:pt>
                <c:pt idx="3">
                  <c:v>10</c:v>
                </c:pt>
                <c:pt idx="4">
                  <c:v>11</c:v>
                </c:pt>
                <c:pt idx="5">
                  <c:v>7</c:v>
                </c:pt>
                <c:pt idx="6">
                  <c:v>17</c:v>
                </c:pt>
                <c:pt idx="7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23680"/>
        <c:axId val="158441856"/>
      </c:lineChart>
      <c:lineChart>
        <c:grouping val="standard"/>
        <c:varyColors val="0"/>
        <c:ser>
          <c:idx val="2"/>
          <c:order val="1"/>
          <c:tx>
            <c:strRef>
              <c:f>四川学科!$BH$1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四川学科!$BF$2:$BF$9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四川学科!$BH$2:$BH$9</c:f>
              <c:numCache>
                <c:formatCode>_(* #,##0.00_);_(* \(#,##0.00\);_(* "-"??_);_(@_)</c:formatCode>
                <c:ptCount val="8"/>
                <c:pt idx="0">
                  <c:v>2.2641509433962264</c:v>
                </c:pt>
                <c:pt idx="1">
                  <c:v>1.6556291390728477</c:v>
                </c:pt>
                <c:pt idx="2">
                  <c:v>3.5502958579881656</c:v>
                </c:pt>
                <c:pt idx="3">
                  <c:v>2.9673590504451042</c:v>
                </c:pt>
                <c:pt idx="4">
                  <c:v>3.3232628398791544</c:v>
                </c:pt>
                <c:pt idx="5">
                  <c:v>1.9178082191780823</c:v>
                </c:pt>
                <c:pt idx="6">
                  <c:v>4.1666666666666661</c:v>
                </c:pt>
                <c:pt idx="7">
                  <c:v>2.5943396226415096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44928"/>
        <c:axId val="158443392"/>
      </c:lineChart>
      <c:catAx>
        <c:axId val="15842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441856"/>
        <c:crosses val="autoZero"/>
        <c:auto val="1"/>
        <c:lblAlgn val="ctr"/>
        <c:lblOffset val="100"/>
        <c:noMultiLvlLbl val="0"/>
      </c:catAx>
      <c:valAx>
        <c:axId val="15844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423680"/>
        <c:crosses val="autoZero"/>
        <c:crossBetween val="between"/>
      </c:valAx>
      <c:valAx>
        <c:axId val="158443392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444928"/>
        <c:crosses val="max"/>
        <c:crossBetween val="between"/>
      </c:valAx>
      <c:catAx>
        <c:axId val="158444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4433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925"/>
          <c:y val="5.9609215514727337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3217585301837271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四川学科!$BJ$1</c:f>
              <c:strCache>
                <c:ptCount val="1"/>
                <c:pt idx="0">
                  <c:v>哲学</c:v>
                </c:pt>
              </c:strCache>
            </c:strRef>
          </c:tx>
          <c:cat>
            <c:numRef>
              <c:f>四川学科!$BI$2:$BI$9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四川学科!$BJ$2:$BJ$9</c:f>
              <c:numCache>
                <c:formatCode>General</c:formatCode>
                <c:ptCount val="8"/>
                <c:pt idx="0">
                  <c:v>5</c:v>
                </c:pt>
                <c:pt idx="1">
                  <c:v>8</c:v>
                </c:pt>
                <c:pt idx="2">
                  <c:v>9</c:v>
                </c:pt>
                <c:pt idx="3">
                  <c:v>17</c:v>
                </c:pt>
                <c:pt idx="4">
                  <c:v>14</c:v>
                </c:pt>
                <c:pt idx="5">
                  <c:v>9</c:v>
                </c:pt>
                <c:pt idx="6">
                  <c:v>14</c:v>
                </c:pt>
                <c:pt idx="7">
                  <c:v>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34592"/>
        <c:axId val="158740480"/>
      </c:lineChart>
      <c:lineChart>
        <c:grouping val="standard"/>
        <c:varyColors val="0"/>
        <c:ser>
          <c:idx val="2"/>
          <c:order val="1"/>
          <c:tx>
            <c:strRef>
              <c:f>四川学科!$BK$1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cat>
            <c:numRef>
              <c:f>四川学科!$BI$2:$BI$9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四川学科!$BK$2:$BK$9</c:f>
              <c:numCache>
                <c:formatCode>_(* #,##0.00_);_(* \(#,##0.00\);_(* "-"??_);_(@_)</c:formatCode>
                <c:ptCount val="8"/>
                <c:pt idx="0">
                  <c:v>2.0242914979757085</c:v>
                </c:pt>
                <c:pt idx="1">
                  <c:v>2.5559105431309903</c:v>
                </c:pt>
                <c:pt idx="2">
                  <c:v>3.0612244897959182</c:v>
                </c:pt>
                <c:pt idx="3">
                  <c:v>5.3291536050156738</c:v>
                </c:pt>
                <c:pt idx="4">
                  <c:v>4.3209876543209873</c:v>
                </c:pt>
                <c:pt idx="5">
                  <c:v>3.0100334448160537</c:v>
                </c:pt>
                <c:pt idx="6">
                  <c:v>4.117647058823529</c:v>
                </c:pt>
                <c:pt idx="7">
                  <c:v>2.4523160762942782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43552"/>
        <c:axId val="158742016"/>
      </c:lineChart>
      <c:catAx>
        <c:axId val="15873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740480"/>
        <c:crosses val="autoZero"/>
        <c:auto val="1"/>
        <c:lblAlgn val="ctr"/>
        <c:lblOffset val="100"/>
        <c:noMultiLvlLbl val="0"/>
      </c:catAx>
      <c:valAx>
        <c:axId val="158740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734592"/>
        <c:crosses val="autoZero"/>
        <c:crossBetween val="between"/>
      </c:valAx>
      <c:valAx>
        <c:axId val="158742016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743552"/>
        <c:crosses val="max"/>
        <c:crossBetween val="between"/>
      </c:valAx>
      <c:catAx>
        <c:axId val="15874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7420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9.4027777777777835E-2"/>
          <c:y val="0.1014679935841353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7481714785651798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四川学科!$BM$1</c:f>
              <c:strCache>
                <c:ptCount val="1"/>
                <c:pt idx="0">
                  <c:v>政治学</c:v>
                </c:pt>
              </c:strCache>
            </c:strRef>
          </c:tx>
          <c:cat>
            <c:numRef>
              <c:f>四川学科!$BL$2:$BL$9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四川学科!$BM$2:$BM$9</c:f>
              <c:numCache>
                <c:formatCode>General</c:formatCode>
                <c:ptCount val="8"/>
                <c:pt idx="0">
                  <c:v>8</c:v>
                </c:pt>
                <c:pt idx="1">
                  <c:v>4</c:v>
                </c:pt>
                <c:pt idx="2">
                  <c:v>8</c:v>
                </c:pt>
                <c:pt idx="3">
                  <c:v>4</c:v>
                </c:pt>
                <c:pt idx="4">
                  <c:v>5</c:v>
                </c:pt>
                <c:pt idx="5">
                  <c:v>11</c:v>
                </c:pt>
                <c:pt idx="6">
                  <c:v>7</c:v>
                </c:pt>
                <c:pt idx="7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70688"/>
        <c:axId val="158772224"/>
      </c:lineChart>
      <c:lineChart>
        <c:grouping val="standard"/>
        <c:varyColors val="0"/>
        <c:ser>
          <c:idx val="2"/>
          <c:order val="1"/>
          <c:tx>
            <c:strRef>
              <c:f>四川学科!$BN$1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cat>
            <c:numRef>
              <c:f>四川学科!$BL$2:$BL$9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四川学科!$BN$2:$BN$9</c:f>
              <c:numCache>
                <c:formatCode>_(* #,##0.00_);_(* \(#,##0.00\);_(* "-"??_);_(@_)</c:formatCode>
                <c:ptCount val="8"/>
                <c:pt idx="0">
                  <c:v>5.5944055944055942</c:v>
                </c:pt>
                <c:pt idx="1">
                  <c:v>2.4691358024691357</c:v>
                </c:pt>
                <c:pt idx="2">
                  <c:v>4.2105263157894735</c:v>
                </c:pt>
                <c:pt idx="3">
                  <c:v>2.1390374331550799</c:v>
                </c:pt>
                <c:pt idx="4">
                  <c:v>2.5380710659898478</c:v>
                </c:pt>
                <c:pt idx="5">
                  <c:v>6.3583815028901727</c:v>
                </c:pt>
                <c:pt idx="6">
                  <c:v>3.5532994923857872</c:v>
                </c:pt>
                <c:pt idx="7">
                  <c:v>5.5299539170506913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79648"/>
        <c:axId val="158778112"/>
      </c:lineChart>
      <c:catAx>
        <c:axId val="15877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772224"/>
        <c:crosses val="autoZero"/>
        <c:auto val="1"/>
        <c:lblAlgn val="ctr"/>
        <c:lblOffset val="100"/>
        <c:noMultiLvlLbl val="0"/>
      </c:catAx>
      <c:valAx>
        <c:axId val="15877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770688"/>
        <c:crosses val="autoZero"/>
        <c:crossBetween val="between"/>
      </c:valAx>
      <c:valAx>
        <c:axId val="158778112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779648"/>
        <c:crosses val="max"/>
        <c:crossBetween val="between"/>
      </c:valAx>
      <c:catAx>
        <c:axId val="15877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7781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5791666666666674"/>
          <c:y val="0.11998651210265383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2384251968503941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四川学科!$BP$1</c:f>
              <c:strCache>
                <c:ptCount val="1"/>
                <c:pt idx="0">
                  <c:v>中国历史</c:v>
                </c:pt>
              </c:strCache>
            </c:strRef>
          </c:tx>
          <c:cat>
            <c:numRef>
              <c:f>四川学科!$BO$2:$BO$9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四川学科!$BP$2:$BP$9</c:f>
              <c:numCache>
                <c:formatCode>General</c:formatCode>
                <c:ptCount val="8"/>
                <c:pt idx="0">
                  <c:v>11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12</c:v>
                </c:pt>
                <c:pt idx="5">
                  <c:v>15</c:v>
                </c:pt>
                <c:pt idx="6">
                  <c:v>19</c:v>
                </c:pt>
                <c:pt idx="7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91776"/>
        <c:axId val="158493312"/>
      </c:lineChart>
      <c:lineChart>
        <c:grouping val="standard"/>
        <c:varyColors val="0"/>
        <c:ser>
          <c:idx val="2"/>
          <c:order val="1"/>
          <c:tx>
            <c:strRef>
              <c:f>四川学科!$BQ$1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cat>
            <c:numRef>
              <c:f>四川学科!$BO$2:$BO$9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四川学科!$BQ$2:$BQ$9</c:f>
              <c:numCache>
                <c:formatCode>_(* #,##0.00_);_(* \(#,##0.00\);_(* "-"??_);_(@_)</c:formatCode>
                <c:ptCount val="8"/>
                <c:pt idx="0">
                  <c:v>4.1509433962264151</c:v>
                </c:pt>
                <c:pt idx="1">
                  <c:v>4.895104895104895</c:v>
                </c:pt>
                <c:pt idx="2">
                  <c:v>3.5143769968051117</c:v>
                </c:pt>
                <c:pt idx="3">
                  <c:v>3.215434083601286</c:v>
                </c:pt>
                <c:pt idx="4">
                  <c:v>3.5928143712574849</c:v>
                </c:pt>
                <c:pt idx="5">
                  <c:v>4.1436464088397784</c:v>
                </c:pt>
                <c:pt idx="6">
                  <c:v>4.7738693467336679</c:v>
                </c:pt>
                <c:pt idx="7">
                  <c:v>4.8997772828507795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96640"/>
        <c:axId val="158495104"/>
      </c:lineChart>
      <c:catAx>
        <c:axId val="15849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493312"/>
        <c:crosses val="autoZero"/>
        <c:auto val="1"/>
        <c:lblAlgn val="ctr"/>
        <c:lblOffset val="100"/>
        <c:noMultiLvlLbl val="0"/>
      </c:catAx>
      <c:valAx>
        <c:axId val="158493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491776"/>
        <c:crosses val="autoZero"/>
        <c:crossBetween val="between"/>
      </c:valAx>
      <c:valAx>
        <c:axId val="158495104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496640"/>
        <c:crosses val="max"/>
        <c:crossBetween val="between"/>
      </c:valAx>
      <c:catAx>
        <c:axId val="15849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4951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1536111111111111"/>
          <c:y val="5.0349956255468079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9703937007874024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四川学科!$BS$1</c:f>
              <c:strCache>
                <c:ptCount val="1"/>
                <c:pt idx="0">
                  <c:v>中国文学</c:v>
                </c:pt>
              </c:strCache>
            </c:strRef>
          </c:tx>
          <c:cat>
            <c:numRef>
              <c:f>四川学科!$BR$2:$BR$9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四川学科!$BS$2:$BS$9</c:f>
              <c:numCache>
                <c:formatCode>General</c:formatCode>
                <c:ptCount val="8"/>
                <c:pt idx="0">
                  <c:v>14</c:v>
                </c:pt>
                <c:pt idx="1">
                  <c:v>12</c:v>
                </c:pt>
                <c:pt idx="2">
                  <c:v>11</c:v>
                </c:pt>
                <c:pt idx="3">
                  <c:v>20</c:v>
                </c:pt>
                <c:pt idx="4">
                  <c:v>18</c:v>
                </c:pt>
                <c:pt idx="5">
                  <c:v>15</c:v>
                </c:pt>
                <c:pt idx="6">
                  <c:v>22</c:v>
                </c:pt>
                <c:pt idx="7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48352"/>
        <c:axId val="158549888"/>
      </c:lineChart>
      <c:lineChart>
        <c:grouping val="standard"/>
        <c:varyColors val="0"/>
        <c:ser>
          <c:idx val="2"/>
          <c:order val="1"/>
          <c:tx>
            <c:strRef>
              <c:f>四川学科!$BT$1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cat>
            <c:numRef>
              <c:f>四川学科!$BR$2:$BR$9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四川学科!$BT$2:$BT$9</c:f>
              <c:numCache>
                <c:formatCode>_(* #,##0.00_);_(* \(#,##0.00\);_(* "-"??_);_(@_)</c:formatCode>
                <c:ptCount val="8"/>
                <c:pt idx="0">
                  <c:v>3.8567493112947657</c:v>
                </c:pt>
                <c:pt idx="1">
                  <c:v>3</c:v>
                </c:pt>
                <c:pt idx="2">
                  <c:v>2.6004728132387704</c:v>
                </c:pt>
                <c:pt idx="3">
                  <c:v>4.7393364928909953</c:v>
                </c:pt>
                <c:pt idx="4">
                  <c:v>4.3689320388349513</c:v>
                </c:pt>
                <c:pt idx="5">
                  <c:v>3.6057692307692304</c:v>
                </c:pt>
                <c:pt idx="6">
                  <c:v>4.7516198704103676</c:v>
                </c:pt>
                <c:pt idx="7">
                  <c:v>5.0218340611353707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53216"/>
        <c:axId val="158551424"/>
      </c:lineChart>
      <c:catAx>
        <c:axId val="15854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549888"/>
        <c:crosses val="autoZero"/>
        <c:auto val="1"/>
        <c:lblAlgn val="ctr"/>
        <c:lblOffset val="100"/>
        <c:noMultiLvlLbl val="0"/>
      </c:catAx>
      <c:valAx>
        <c:axId val="15854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548352"/>
        <c:crosses val="autoZero"/>
        <c:crossBetween val="between"/>
      </c:valAx>
      <c:valAx>
        <c:axId val="158551424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553216"/>
        <c:crosses val="max"/>
        <c:crossBetween val="between"/>
      </c:valAx>
      <c:catAx>
        <c:axId val="15855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5514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4125000000000004"/>
          <c:y val="9.6838363954505693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5.1400554097404488E-2"/>
          <c:w val="0.8221758530183727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项目类型!$CA$1</c:f>
              <c:strCache>
                <c:ptCount val="1"/>
                <c:pt idx="0">
                  <c:v>数量</c:v>
                </c:pt>
              </c:strCache>
            </c:strRef>
          </c:tx>
          <c:cat>
            <c:numRef>
              <c:f>项目类型!$BZ$2:$BZ$9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项目类型!$CA$2:$CA$9</c:f>
              <c:numCache>
                <c:formatCode>General</c:formatCode>
                <c:ptCount val="8"/>
                <c:pt idx="0">
                  <c:v>49</c:v>
                </c:pt>
                <c:pt idx="1">
                  <c:v>55</c:v>
                </c:pt>
                <c:pt idx="2">
                  <c:v>70</c:v>
                </c:pt>
                <c:pt idx="3">
                  <c:v>75</c:v>
                </c:pt>
                <c:pt idx="4">
                  <c:v>79</c:v>
                </c:pt>
                <c:pt idx="5">
                  <c:v>89</c:v>
                </c:pt>
                <c:pt idx="6">
                  <c:v>104</c:v>
                </c:pt>
                <c:pt idx="7">
                  <c:v>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71648"/>
        <c:axId val="148573184"/>
      </c:lineChart>
      <c:lineChart>
        <c:grouping val="standard"/>
        <c:varyColors val="0"/>
        <c:ser>
          <c:idx val="3"/>
          <c:order val="1"/>
          <c:tx>
            <c:strRef>
              <c:f>项目类型!$CC$1</c:f>
              <c:strCache>
                <c:ptCount val="1"/>
                <c:pt idx="0">
                  <c:v>百分比（%）</c:v>
                </c:pt>
              </c:strCache>
            </c:strRef>
          </c:tx>
          <c:cat>
            <c:numRef>
              <c:f>项目类型!$BZ$2:$BZ$9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项目类型!$CC$2:$CC$9</c:f>
              <c:numCache>
                <c:formatCode>_(* #,##0.00_);_(* \(#,##0.00\);_(* "-"??_);_(@_)</c:formatCode>
                <c:ptCount val="8"/>
                <c:pt idx="0">
                  <c:v>3.0472636815920398</c:v>
                </c:pt>
                <c:pt idx="1">
                  <c:v>3.0454042081949058</c:v>
                </c:pt>
                <c:pt idx="2">
                  <c:v>3.4602076124567476</c:v>
                </c:pt>
                <c:pt idx="3">
                  <c:v>3.0425963488843815</c:v>
                </c:pt>
                <c:pt idx="4">
                  <c:v>3.1906300484652665</c:v>
                </c:pt>
                <c:pt idx="5">
                  <c:v>3.4576534576534574</c:v>
                </c:pt>
                <c:pt idx="6">
                  <c:v>3.6491228070175437</c:v>
                </c:pt>
                <c:pt idx="7">
                  <c:v>3.0823006037496028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84704"/>
        <c:axId val="148583168"/>
      </c:lineChart>
      <c:catAx>
        <c:axId val="14857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573184"/>
        <c:crosses val="autoZero"/>
        <c:auto val="1"/>
        <c:lblAlgn val="ctr"/>
        <c:lblOffset val="100"/>
        <c:noMultiLvlLbl val="0"/>
      </c:catAx>
      <c:valAx>
        <c:axId val="14857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571648"/>
        <c:crosses val="autoZero"/>
        <c:crossBetween val="between"/>
      </c:valAx>
      <c:valAx>
        <c:axId val="148583168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48584704"/>
        <c:crosses val="max"/>
        <c:crossBetween val="between"/>
      </c:valAx>
      <c:catAx>
        <c:axId val="148584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58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9680555555555558"/>
          <c:y val="8.2949475065616798E-2"/>
          <c:w val="0.21050724637681159"/>
          <c:h val="0.1674343832020997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8870603674540694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四川学科!$BV$1</c:f>
              <c:strCache>
                <c:ptCount val="1"/>
                <c:pt idx="0">
                  <c:v>宗教学</c:v>
                </c:pt>
              </c:strCache>
            </c:strRef>
          </c:tx>
          <c:cat>
            <c:numRef>
              <c:f>四川学科!$BU$2:$BU$9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四川学科!$BV$2:$BV$9</c:f>
              <c:numCache>
                <c:formatCode>General</c:formatCode>
                <c:ptCount val="8"/>
                <c:pt idx="0">
                  <c:v>10</c:v>
                </c:pt>
                <c:pt idx="1">
                  <c:v>5</c:v>
                </c:pt>
                <c:pt idx="2">
                  <c:v>13</c:v>
                </c:pt>
                <c:pt idx="3">
                  <c:v>10</c:v>
                </c:pt>
                <c:pt idx="4">
                  <c:v>7</c:v>
                </c:pt>
                <c:pt idx="5">
                  <c:v>10</c:v>
                </c:pt>
                <c:pt idx="6">
                  <c:v>11</c:v>
                </c:pt>
                <c:pt idx="7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79712"/>
        <c:axId val="158597888"/>
      </c:lineChart>
      <c:lineChart>
        <c:grouping val="standard"/>
        <c:varyColors val="0"/>
        <c:ser>
          <c:idx val="2"/>
          <c:order val="1"/>
          <c:tx>
            <c:strRef>
              <c:f>四川学科!$BW$1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cat>
            <c:numRef>
              <c:f>四川学科!$BU$2:$BU$9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四川学科!$BW$2:$BW$9</c:f>
              <c:numCache>
                <c:formatCode>_(* #,##0.00_);_(* \(#,##0.00\);_(* "-"??_);_(@_)</c:formatCode>
                <c:ptCount val="8"/>
                <c:pt idx="0">
                  <c:v>9.6153846153846168</c:v>
                </c:pt>
                <c:pt idx="1">
                  <c:v>4.6296296296296298</c:v>
                </c:pt>
                <c:pt idx="2">
                  <c:v>11.818181818181818</c:v>
                </c:pt>
                <c:pt idx="3">
                  <c:v>8.4745762711864394</c:v>
                </c:pt>
                <c:pt idx="4">
                  <c:v>6.481481481481481</c:v>
                </c:pt>
                <c:pt idx="5">
                  <c:v>8</c:v>
                </c:pt>
                <c:pt idx="6">
                  <c:v>8.3969465648854964</c:v>
                </c:pt>
                <c:pt idx="7">
                  <c:v>4.4117647058823533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01216"/>
        <c:axId val="158599424"/>
      </c:lineChart>
      <c:catAx>
        <c:axId val="15857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597888"/>
        <c:crosses val="autoZero"/>
        <c:auto val="1"/>
        <c:lblAlgn val="ctr"/>
        <c:lblOffset val="100"/>
        <c:noMultiLvlLbl val="0"/>
      </c:catAx>
      <c:valAx>
        <c:axId val="15859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579712"/>
        <c:crosses val="autoZero"/>
        <c:crossBetween val="between"/>
      </c:valAx>
      <c:valAx>
        <c:axId val="158599424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601216"/>
        <c:crosses val="max"/>
        <c:crossBetween val="between"/>
      </c:valAx>
      <c:catAx>
        <c:axId val="15860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5994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8569444444444451"/>
          <c:y val="5.9801326917468652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5.1400554097404488E-2"/>
          <c:w val="0.82087029746281714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四川学科!$BY$1</c:f>
              <c:strCache>
                <c:ptCount val="1"/>
                <c:pt idx="0">
                  <c:v>总计</c:v>
                </c:pt>
              </c:strCache>
            </c:strRef>
          </c:tx>
          <c:cat>
            <c:numRef>
              <c:f>四川学科!$BX$2:$BX$9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四川学科!$BY$2:$BY$9</c:f>
              <c:numCache>
                <c:formatCode>General</c:formatCode>
                <c:ptCount val="8"/>
                <c:pt idx="0">
                  <c:v>175</c:v>
                </c:pt>
                <c:pt idx="1">
                  <c:v>181</c:v>
                </c:pt>
                <c:pt idx="2">
                  <c:v>212</c:v>
                </c:pt>
                <c:pt idx="3">
                  <c:v>207</c:v>
                </c:pt>
                <c:pt idx="4">
                  <c:v>212</c:v>
                </c:pt>
                <c:pt idx="5">
                  <c:v>226</c:v>
                </c:pt>
                <c:pt idx="6">
                  <c:v>254</c:v>
                </c:pt>
                <c:pt idx="7">
                  <c:v>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15808"/>
        <c:axId val="158629888"/>
      </c:lineChart>
      <c:lineChart>
        <c:grouping val="standard"/>
        <c:varyColors val="0"/>
        <c:ser>
          <c:idx val="2"/>
          <c:order val="1"/>
          <c:tx>
            <c:strRef>
              <c:f>四川学科!$BZ$1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cat>
            <c:numRef>
              <c:f>四川学科!$BX$2:$BX$9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四川学科!$BZ$2:$BZ$9</c:f>
              <c:numCache>
                <c:formatCode>_(* #,##0.00_);_(* \(#,##0.00\);_(* "-"??_);_(@_)</c:formatCode>
                <c:ptCount val="8"/>
                <c:pt idx="0">
                  <c:v>3.9790814006366535</c:v>
                </c:pt>
                <c:pt idx="1">
                  <c:v>3.6758732737611695</c:v>
                </c:pt>
                <c:pt idx="2">
                  <c:v>3.9508013417815881</c:v>
                </c:pt>
                <c:pt idx="3">
                  <c:v>3.7905145577733017</c:v>
                </c:pt>
                <c:pt idx="4">
                  <c:v>3.8545454545454541</c:v>
                </c:pt>
                <c:pt idx="5">
                  <c:v>4</c:v>
                </c:pt>
                <c:pt idx="6">
                  <c:v>4.0113708149084024</c:v>
                </c:pt>
                <c:pt idx="7">
                  <c:v>3.9321626894792137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632960"/>
        <c:axId val="158631424"/>
      </c:lineChart>
      <c:catAx>
        <c:axId val="15861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629888"/>
        <c:crosses val="autoZero"/>
        <c:auto val="1"/>
        <c:lblAlgn val="ctr"/>
        <c:lblOffset val="100"/>
        <c:noMultiLvlLbl val="0"/>
      </c:catAx>
      <c:valAx>
        <c:axId val="15862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615808"/>
        <c:crosses val="autoZero"/>
        <c:crossBetween val="between"/>
      </c:valAx>
      <c:valAx>
        <c:axId val="158631424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58632960"/>
        <c:crosses val="max"/>
        <c:crossBetween val="between"/>
      </c:valAx>
      <c:catAx>
        <c:axId val="15863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6314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1258333333333333"/>
          <c:y val="1.3312919218431044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655074365704292E-2"/>
          <c:y val="5.1400554097404488E-2"/>
          <c:w val="0.83625918635170604"/>
          <c:h val="0.8326195683872849"/>
        </c:manualLayout>
      </c:layout>
      <c:lineChart>
        <c:grouping val="standard"/>
        <c:varyColors val="0"/>
        <c:ser>
          <c:idx val="1"/>
          <c:order val="0"/>
          <c:tx>
            <c:strRef>
              <c:f>项目类型!$CX$1</c:f>
              <c:strCache>
                <c:ptCount val="1"/>
                <c:pt idx="0">
                  <c:v>数量</c:v>
                </c:pt>
              </c:strCache>
            </c:strRef>
          </c:tx>
          <c:cat>
            <c:numRef>
              <c:f>项目类型!$CW$2:$CW$9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项目类型!$CX$2:$CX$9</c:f>
              <c:numCache>
                <c:formatCode>General</c:formatCode>
                <c:ptCount val="8"/>
                <c:pt idx="0">
                  <c:v>33</c:v>
                </c:pt>
                <c:pt idx="1">
                  <c:v>41</c:v>
                </c:pt>
                <c:pt idx="2">
                  <c:v>57</c:v>
                </c:pt>
                <c:pt idx="3">
                  <c:v>42</c:v>
                </c:pt>
                <c:pt idx="4">
                  <c:v>38</c:v>
                </c:pt>
                <c:pt idx="5">
                  <c:v>48</c:v>
                </c:pt>
                <c:pt idx="6">
                  <c:v>34</c:v>
                </c:pt>
                <c:pt idx="7">
                  <c:v>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11840"/>
        <c:axId val="148613376"/>
      </c:lineChart>
      <c:lineChart>
        <c:grouping val="standard"/>
        <c:varyColors val="0"/>
        <c:ser>
          <c:idx val="3"/>
          <c:order val="1"/>
          <c:tx>
            <c:strRef>
              <c:f>项目类型!$CZ$1</c:f>
              <c:strCache>
                <c:ptCount val="1"/>
                <c:pt idx="0">
                  <c:v>百分比（%）</c:v>
                </c:pt>
              </c:strCache>
            </c:strRef>
          </c:tx>
          <c:trendline>
            <c:trendlineType val="linear"/>
            <c:dispRSqr val="0"/>
            <c:dispEq val="0"/>
          </c:trendline>
          <c:cat>
            <c:numRef>
              <c:f>项目类型!$CW$2:$CW$9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项目类型!$CZ$2:$CZ$9</c:f>
              <c:numCache>
                <c:formatCode>_(* #,##0.00_);_(* \(#,##0.00\);_(* "-"??_);_(@_)</c:formatCode>
                <c:ptCount val="8"/>
                <c:pt idx="0">
                  <c:v>2.9438001784121322</c:v>
                </c:pt>
                <c:pt idx="1">
                  <c:v>3.0920060331825039</c:v>
                </c:pt>
                <c:pt idx="2">
                  <c:v>3.7230568256041803</c:v>
                </c:pt>
                <c:pt idx="3">
                  <c:v>4.0229885057471266</c:v>
                </c:pt>
                <c:pt idx="4">
                  <c:v>3.700097370983447</c:v>
                </c:pt>
                <c:pt idx="5">
                  <c:v>4.5240339302544772</c:v>
                </c:pt>
                <c:pt idx="6">
                  <c:v>3.1021897810218979</c:v>
                </c:pt>
                <c:pt idx="7">
                  <c:v>5.4945054945054945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20800"/>
        <c:axId val="148619264"/>
      </c:lineChart>
      <c:catAx>
        <c:axId val="14861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613376"/>
        <c:crosses val="autoZero"/>
        <c:auto val="1"/>
        <c:lblAlgn val="ctr"/>
        <c:lblOffset val="100"/>
        <c:noMultiLvlLbl val="0"/>
      </c:catAx>
      <c:valAx>
        <c:axId val="14861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611840"/>
        <c:crosses val="autoZero"/>
        <c:crossBetween val="between"/>
      </c:valAx>
      <c:valAx>
        <c:axId val="148619264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out"/>
        <c:minorTickMark val="none"/>
        <c:tickLblPos val="nextTo"/>
        <c:crossAx val="148620800"/>
        <c:crosses val="max"/>
        <c:crossBetween val="between"/>
      </c:valAx>
      <c:catAx>
        <c:axId val="14862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6192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9680555555555558"/>
          <c:y val="1.3505030621172356E-2"/>
          <c:w val="0.32074999999999998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5507436570428"/>
          <c:y val="2.3683459305619905E-2"/>
          <c:w val="0.81565201224846895"/>
          <c:h val="0.923463070493817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项目类型!$DQ$1</c:f>
              <c:strCache>
                <c:ptCount val="1"/>
                <c:pt idx="0">
                  <c:v>数量</c:v>
                </c:pt>
              </c:strCache>
            </c:strRef>
          </c:tx>
          <c:invertIfNegative val="0"/>
          <c:cat>
            <c:strRef>
              <c:f>项目类型!$DP$2:$DP$22</c:f>
              <c:strCache>
                <c:ptCount val="21"/>
                <c:pt idx="0">
                  <c:v>重庆</c:v>
                </c:pt>
                <c:pt idx="1">
                  <c:v>陕西</c:v>
                </c:pt>
                <c:pt idx="2">
                  <c:v>四川</c:v>
                </c:pt>
                <c:pt idx="3">
                  <c:v>内蒙古</c:v>
                </c:pt>
                <c:pt idx="4">
                  <c:v>广西</c:v>
                </c:pt>
                <c:pt idx="5">
                  <c:v>云南</c:v>
                </c:pt>
                <c:pt idx="6">
                  <c:v>甘肃</c:v>
                </c:pt>
                <c:pt idx="7">
                  <c:v>贵州</c:v>
                </c:pt>
                <c:pt idx="8">
                  <c:v>新疆</c:v>
                </c:pt>
                <c:pt idx="9">
                  <c:v>青海</c:v>
                </c:pt>
                <c:pt idx="10">
                  <c:v>宁夏</c:v>
                </c:pt>
                <c:pt idx="11">
                  <c:v>兵团</c:v>
                </c:pt>
                <c:pt idx="12">
                  <c:v>西藏</c:v>
                </c:pt>
                <c:pt idx="13">
                  <c:v>海南</c:v>
                </c:pt>
                <c:pt idx="14">
                  <c:v>江西</c:v>
                </c:pt>
                <c:pt idx="15">
                  <c:v>军队</c:v>
                </c:pt>
                <c:pt idx="16">
                  <c:v>吉林</c:v>
                </c:pt>
                <c:pt idx="17">
                  <c:v>湖南</c:v>
                </c:pt>
                <c:pt idx="18">
                  <c:v>福建</c:v>
                </c:pt>
                <c:pt idx="19">
                  <c:v>湖北</c:v>
                </c:pt>
                <c:pt idx="20">
                  <c:v>机关</c:v>
                </c:pt>
              </c:strCache>
            </c:strRef>
          </c:cat>
          <c:val>
            <c:numRef>
              <c:f>项目类型!$DQ$2:$DQ$22</c:f>
              <c:numCache>
                <c:formatCode>General</c:formatCode>
                <c:ptCount val="21"/>
                <c:pt idx="0">
                  <c:v>415</c:v>
                </c:pt>
                <c:pt idx="1">
                  <c:v>412</c:v>
                </c:pt>
                <c:pt idx="2">
                  <c:v>397</c:v>
                </c:pt>
                <c:pt idx="3">
                  <c:v>350</c:v>
                </c:pt>
                <c:pt idx="4">
                  <c:v>345</c:v>
                </c:pt>
                <c:pt idx="5">
                  <c:v>337</c:v>
                </c:pt>
                <c:pt idx="6">
                  <c:v>332</c:v>
                </c:pt>
                <c:pt idx="7">
                  <c:v>270</c:v>
                </c:pt>
                <c:pt idx="8">
                  <c:v>236</c:v>
                </c:pt>
                <c:pt idx="9">
                  <c:v>216</c:v>
                </c:pt>
                <c:pt idx="10">
                  <c:v>151</c:v>
                </c:pt>
                <c:pt idx="11">
                  <c:v>110</c:v>
                </c:pt>
                <c:pt idx="12">
                  <c:v>98</c:v>
                </c:pt>
                <c:pt idx="13">
                  <c:v>74</c:v>
                </c:pt>
                <c:pt idx="14">
                  <c:v>58</c:v>
                </c:pt>
                <c:pt idx="15">
                  <c:v>51</c:v>
                </c:pt>
                <c:pt idx="16">
                  <c:v>41</c:v>
                </c:pt>
                <c:pt idx="17">
                  <c:v>38</c:v>
                </c:pt>
                <c:pt idx="18">
                  <c:v>37</c:v>
                </c:pt>
                <c:pt idx="19">
                  <c:v>30</c:v>
                </c:pt>
                <c:pt idx="2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86944"/>
        <c:axId val="148388480"/>
      </c:barChart>
      <c:catAx>
        <c:axId val="148386944"/>
        <c:scaling>
          <c:orientation val="minMax"/>
        </c:scaling>
        <c:delete val="0"/>
        <c:axPos val="l"/>
        <c:majorTickMark val="out"/>
        <c:minorTickMark val="none"/>
        <c:tickLblPos val="nextTo"/>
        <c:crossAx val="148388480"/>
        <c:crosses val="autoZero"/>
        <c:auto val="1"/>
        <c:lblAlgn val="ctr"/>
        <c:lblOffset val="100"/>
        <c:noMultiLvlLbl val="0"/>
      </c:catAx>
      <c:valAx>
        <c:axId val="148388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48386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0559864391950993"/>
          <c:y val="0.50263820969687756"/>
          <c:w val="8.9334512533759361E-2"/>
          <c:h val="4.60564446293051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21" Type="http://schemas.openxmlformats.org/officeDocument/2006/relationships/chart" Target="../charts/chart41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5" Type="http://schemas.openxmlformats.org/officeDocument/2006/relationships/chart" Target="../charts/chart45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24" Type="http://schemas.openxmlformats.org/officeDocument/2006/relationships/chart" Target="../charts/chart44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23" Type="http://schemas.openxmlformats.org/officeDocument/2006/relationships/chart" Target="../charts/chart43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Relationship Id="rId22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13" Type="http://schemas.openxmlformats.org/officeDocument/2006/relationships/chart" Target="../charts/chart58.xml"/><Relationship Id="rId18" Type="http://schemas.openxmlformats.org/officeDocument/2006/relationships/chart" Target="../charts/chart63.xml"/><Relationship Id="rId26" Type="http://schemas.openxmlformats.org/officeDocument/2006/relationships/chart" Target="../charts/chart71.xml"/><Relationship Id="rId3" Type="http://schemas.openxmlformats.org/officeDocument/2006/relationships/chart" Target="../charts/chart48.xml"/><Relationship Id="rId21" Type="http://schemas.openxmlformats.org/officeDocument/2006/relationships/chart" Target="../charts/chart66.xml"/><Relationship Id="rId7" Type="http://schemas.openxmlformats.org/officeDocument/2006/relationships/chart" Target="../charts/chart52.xml"/><Relationship Id="rId12" Type="http://schemas.openxmlformats.org/officeDocument/2006/relationships/chart" Target="../charts/chart57.xml"/><Relationship Id="rId17" Type="http://schemas.openxmlformats.org/officeDocument/2006/relationships/chart" Target="../charts/chart62.xml"/><Relationship Id="rId25" Type="http://schemas.openxmlformats.org/officeDocument/2006/relationships/chart" Target="../charts/chart70.xml"/><Relationship Id="rId2" Type="http://schemas.openxmlformats.org/officeDocument/2006/relationships/chart" Target="../charts/chart47.xml"/><Relationship Id="rId16" Type="http://schemas.openxmlformats.org/officeDocument/2006/relationships/chart" Target="../charts/chart61.xml"/><Relationship Id="rId20" Type="http://schemas.openxmlformats.org/officeDocument/2006/relationships/chart" Target="../charts/chart65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11" Type="http://schemas.openxmlformats.org/officeDocument/2006/relationships/chart" Target="../charts/chart56.xml"/><Relationship Id="rId24" Type="http://schemas.openxmlformats.org/officeDocument/2006/relationships/chart" Target="../charts/chart69.xml"/><Relationship Id="rId5" Type="http://schemas.openxmlformats.org/officeDocument/2006/relationships/chart" Target="../charts/chart50.xml"/><Relationship Id="rId15" Type="http://schemas.openxmlformats.org/officeDocument/2006/relationships/chart" Target="../charts/chart60.xml"/><Relationship Id="rId23" Type="http://schemas.openxmlformats.org/officeDocument/2006/relationships/chart" Target="../charts/chart68.xml"/><Relationship Id="rId10" Type="http://schemas.openxmlformats.org/officeDocument/2006/relationships/chart" Target="../charts/chart55.xml"/><Relationship Id="rId19" Type="http://schemas.openxmlformats.org/officeDocument/2006/relationships/chart" Target="../charts/chart64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Relationship Id="rId14" Type="http://schemas.openxmlformats.org/officeDocument/2006/relationships/chart" Target="../charts/chart59.xml"/><Relationship Id="rId22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15</xdr:row>
      <xdr:rowOff>138112</xdr:rowOff>
    </xdr:from>
    <xdr:to>
      <xdr:col>18</xdr:col>
      <xdr:colOff>19050</xdr:colOff>
      <xdr:row>31</xdr:row>
      <xdr:rowOff>138112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219075</xdr:colOff>
      <xdr:row>25</xdr:row>
      <xdr:rowOff>61912</xdr:rowOff>
    </xdr:from>
    <xdr:to>
      <xdr:col>34</xdr:col>
      <xdr:colOff>676275</xdr:colOff>
      <xdr:row>41</xdr:row>
      <xdr:rowOff>61912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609600</xdr:colOff>
      <xdr:row>15</xdr:row>
      <xdr:rowOff>166686</xdr:rowOff>
    </xdr:from>
    <xdr:to>
      <xdr:col>14</xdr:col>
      <xdr:colOff>342900</xdr:colOff>
      <xdr:row>55</xdr:row>
      <xdr:rowOff>47625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609600</xdr:colOff>
      <xdr:row>22</xdr:row>
      <xdr:rowOff>128586</xdr:rowOff>
    </xdr:from>
    <xdr:to>
      <xdr:col>23</xdr:col>
      <xdr:colOff>381000</xdr:colOff>
      <xdr:row>62</xdr:row>
      <xdr:rowOff>104775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125730</xdr:colOff>
      <xdr:row>10</xdr:row>
      <xdr:rowOff>113347</xdr:rowOff>
    </xdr:from>
    <xdr:to>
      <xdr:col>49</xdr:col>
      <xdr:colOff>506730</xdr:colOff>
      <xdr:row>48</xdr:row>
      <xdr:rowOff>89535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54</xdr:col>
      <xdr:colOff>215265</xdr:colOff>
      <xdr:row>22</xdr:row>
      <xdr:rowOff>90487</xdr:rowOff>
    </xdr:from>
    <xdr:to>
      <xdr:col>62</xdr:col>
      <xdr:colOff>550545</xdr:colOff>
      <xdr:row>38</xdr:row>
      <xdr:rowOff>90487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76</xdr:col>
      <xdr:colOff>224790</xdr:colOff>
      <xdr:row>17</xdr:row>
      <xdr:rowOff>98107</xdr:rowOff>
    </xdr:from>
    <xdr:to>
      <xdr:col>86</xdr:col>
      <xdr:colOff>26670</xdr:colOff>
      <xdr:row>33</xdr:row>
      <xdr:rowOff>98107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100</xdr:col>
      <xdr:colOff>47625</xdr:colOff>
      <xdr:row>15</xdr:row>
      <xdr:rowOff>65722</xdr:rowOff>
    </xdr:from>
    <xdr:to>
      <xdr:col>106</xdr:col>
      <xdr:colOff>497205</xdr:colOff>
      <xdr:row>31</xdr:row>
      <xdr:rowOff>65722</xdr:rowOff>
    </xdr:to>
    <xdr:graphicFrame macro="">
      <xdr:nvGraphicFramePr>
        <xdr:cNvPr id="13" name="图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120</xdr:col>
      <xdr:colOff>518160</xdr:colOff>
      <xdr:row>21</xdr:row>
      <xdr:rowOff>69532</xdr:rowOff>
    </xdr:from>
    <xdr:to>
      <xdr:col>129</xdr:col>
      <xdr:colOff>358140</xdr:colOff>
      <xdr:row>50</xdr:row>
      <xdr:rowOff>83820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116</xdr:col>
      <xdr:colOff>327660</xdr:colOff>
      <xdr:row>36</xdr:row>
      <xdr:rowOff>166687</xdr:rowOff>
    </xdr:from>
    <xdr:to>
      <xdr:col>125</xdr:col>
      <xdr:colOff>137160</xdr:colOff>
      <xdr:row>52</xdr:row>
      <xdr:rowOff>166687</xdr:rowOff>
    </xdr:to>
    <xdr:graphicFrame macro="">
      <xdr:nvGraphicFramePr>
        <xdr:cNvPr id="15" name="图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129</xdr:col>
      <xdr:colOff>7620</xdr:colOff>
      <xdr:row>7</xdr:row>
      <xdr:rowOff>124776</xdr:rowOff>
    </xdr:from>
    <xdr:to>
      <xdr:col>136</xdr:col>
      <xdr:colOff>190500</xdr:colOff>
      <xdr:row>50</xdr:row>
      <xdr:rowOff>53339</xdr:rowOff>
    </xdr:to>
    <xdr:graphicFrame macro="">
      <xdr:nvGraphicFramePr>
        <xdr:cNvPr id="16" name="图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135</xdr:col>
      <xdr:colOff>1072515</xdr:colOff>
      <xdr:row>19</xdr:row>
      <xdr:rowOff>12382</xdr:rowOff>
    </xdr:from>
    <xdr:to>
      <xdr:col>142</xdr:col>
      <xdr:colOff>211455</xdr:colOff>
      <xdr:row>35</xdr:row>
      <xdr:rowOff>12382</xdr:rowOff>
    </xdr:to>
    <xdr:graphicFrame macro="">
      <xdr:nvGraphicFramePr>
        <xdr:cNvPr id="17" name="图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77</xdr:col>
      <xdr:colOff>163830</xdr:colOff>
      <xdr:row>19</xdr:row>
      <xdr:rowOff>20001</xdr:rowOff>
    </xdr:from>
    <xdr:to>
      <xdr:col>86</xdr:col>
      <xdr:colOff>430530</xdr:colOff>
      <xdr:row>57</xdr:row>
      <xdr:rowOff>15240</xdr:rowOff>
    </xdr:to>
    <xdr:graphicFrame macro="">
      <xdr:nvGraphicFramePr>
        <xdr:cNvPr id="18" name="图表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90</xdr:col>
      <xdr:colOff>401955</xdr:colOff>
      <xdr:row>24</xdr:row>
      <xdr:rowOff>69531</xdr:rowOff>
    </xdr:from>
    <xdr:to>
      <xdr:col>97</xdr:col>
      <xdr:colOff>89535</xdr:colOff>
      <xdr:row>61</xdr:row>
      <xdr:rowOff>55244</xdr:rowOff>
    </xdr:to>
    <xdr:graphicFrame macro="">
      <xdr:nvGraphicFramePr>
        <xdr:cNvPr id="19" name="图表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165</xdr:col>
      <xdr:colOff>104775</xdr:colOff>
      <xdr:row>38</xdr:row>
      <xdr:rowOff>138112</xdr:rowOff>
    </xdr:from>
    <xdr:to>
      <xdr:col>172</xdr:col>
      <xdr:colOff>638175</xdr:colOff>
      <xdr:row>73</xdr:row>
      <xdr:rowOff>19050</xdr:rowOff>
    </xdr:to>
    <xdr:graphicFrame macro="">
      <xdr:nvGraphicFramePr>
        <xdr:cNvPr id="20" name="图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164</xdr:col>
      <xdr:colOff>352425</xdr:colOff>
      <xdr:row>13</xdr:row>
      <xdr:rowOff>52387</xdr:rowOff>
    </xdr:from>
    <xdr:to>
      <xdr:col>171</xdr:col>
      <xdr:colOff>161925</xdr:colOff>
      <xdr:row>29</xdr:row>
      <xdr:rowOff>52387</xdr:rowOff>
    </xdr:to>
    <xdr:graphicFrame macro="">
      <xdr:nvGraphicFramePr>
        <xdr:cNvPr id="21" name="图表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185</xdr:col>
      <xdr:colOff>219075</xdr:colOff>
      <xdr:row>33</xdr:row>
      <xdr:rowOff>166687</xdr:rowOff>
    </xdr:from>
    <xdr:to>
      <xdr:col>194</xdr:col>
      <xdr:colOff>19050</xdr:colOff>
      <xdr:row>67</xdr:row>
      <xdr:rowOff>28575</xdr:rowOff>
    </xdr:to>
    <xdr:graphicFrame macro="">
      <xdr:nvGraphicFramePr>
        <xdr:cNvPr id="23" name="图表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192</xdr:col>
      <xdr:colOff>266700</xdr:colOff>
      <xdr:row>46</xdr:row>
      <xdr:rowOff>119062</xdr:rowOff>
    </xdr:from>
    <xdr:to>
      <xdr:col>200</xdr:col>
      <xdr:colOff>0</xdr:colOff>
      <xdr:row>62</xdr:row>
      <xdr:rowOff>119062</xdr:rowOff>
    </xdr:to>
    <xdr:graphicFrame macro="">
      <xdr:nvGraphicFramePr>
        <xdr:cNvPr id="24" name="图表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206</xdr:col>
      <xdr:colOff>561975</xdr:colOff>
      <xdr:row>21</xdr:row>
      <xdr:rowOff>100012</xdr:rowOff>
    </xdr:from>
    <xdr:to>
      <xdr:col>214</xdr:col>
      <xdr:colOff>295275</xdr:colOff>
      <xdr:row>55</xdr:row>
      <xdr:rowOff>133350</xdr:rowOff>
    </xdr:to>
    <xdr:graphicFrame macro="">
      <xdr:nvGraphicFramePr>
        <xdr:cNvPr id="25" name="图表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193</xdr:col>
      <xdr:colOff>47625</xdr:colOff>
      <xdr:row>32</xdr:row>
      <xdr:rowOff>61912</xdr:rowOff>
    </xdr:from>
    <xdr:to>
      <xdr:col>201</xdr:col>
      <xdr:colOff>504825</xdr:colOff>
      <xdr:row>48</xdr:row>
      <xdr:rowOff>61912</xdr:rowOff>
    </xdr:to>
    <xdr:graphicFrame macro="">
      <xdr:nvGraphicFramePr>
        <xdr:cNvPr id="27" name="图表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32</xdr:row>
      <xdr:rowOff>60325</xdr:rowOff>
    </xdr:from>
    <xdr:to>
      <xdr:col>6</xdr:col>
      <xdr:colOff>393700</xdr:colOff>
      <xdr:row>50</xdr:row>
      <xdr:rowOff>149225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244475</xdr:colOff>
      <xdr:row>37</xdr:row>
      <xdr:rowOff>155575</xdr:rowOff>
    </xdr:from>
    <xdr:to>
      <xdr:col>9</xdr:col>
      <xdr:colOff>180975</xdr:colOff>
      <xdr:row>56</xdr:row>
      <xdr:rowOff>73025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53975</xdr:colOff>
      <xdr:row>26</xdr:row>
      <xdr:rowOff>165100</xdr:rowOff>
    </xdr:from>
    <xdr:to>
      <xdr:col>11</xdr:col>
      <xdr:colOff>847725</xdr:colOff>
      <xdr:row>45</xdr:row>
      <xdr:rowOff>82550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434975</xdr:colOff>
      <xdr:row>28</xdr:row>
      <xdr:rowOff>60325</xdr:rowOff>
    </xdr:from>
    <xdr:to>
      <xdr:col>16</xdr:col>
      <xdr:colOff>371475</xdr:colOff>
      <xdr:row>46</xdr:row>
      <xdr:rowOff>149225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587375</xdr:colOff>
      <xdr:row>26</xdr:row>
      <xdr:rowOff>41275</xdr:rowOff>
    </xdr:from>
    <xdr:to>
      <xdr:col>19</xdr:col>
      <xdr:colOff>523875</xdr:colOff>
      <xdr:row>44</xdr:row>
      <xdr:rowOff>130175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377825</xdr:colOff>
      <xdr:row>25</xdr:row>
      <xdr:rowOff>69850</xdr:rowOff>
    </xdr:from>
    <xdr:to>
      <xdr:col>22</xdr:col>
      <xdr:colOff>314325</xdr:colOff>
      <xdr:row>43</xdr:row>
      <xdr:rowOff>158750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444500</xdr:colOff>
      <xdr:row>4</xdr:row>
      <xdr:rowOff>3175</xdr:rowOff>
    </xdr:from>
    <xdr:to>
      <xdr:col>28</xdr:col>
      <xdr:colOff>381000</xdr:colOff>
      <xdr:row>22</xdr:row>
      <xdr:rowOff>92075</xdr:rowOff>
    </xdr:to>
    <xdr:graphicFrame macro="">
      <xdr:nvGraphicFramePr>
        <xdr:cNvPr id="12" name="图表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444500</xdr:colOff>
      <xdr:row>4</xdr:row>
      <xdr:rowOff>3175</xdr:rowOff>
    </xdr:from>
    <xdr:to>
      <xdr:col>32</xdr:col>
      <xdr:colOff>381000</xdr:colOff>
      <xdr:row>22</xdr:row>
      <xdr:rowOff>92075</xdr:rowOff>
    </xdr:to>
    <xdr:graphicFrame macro="">
      <xdr:nvGraphicFramePr>
        <xdr:cNvPr id="13" name="图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30</xdr:col>
      <xdr:colOff>444500</xdr:colOff>
      <xdr:row>4</xdr:row>
      <xdr:rowOff>3175</xdr:rowOff>
    </xdr:from>
    <xdr:to>
      <xdr:col>36</xdr:col>
      <xdr:colOff>381000</xdr:colOff>
      <xdr:row>22</xdr:row>
      <xdr:rowOff>92075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444500</xdr:colOff>
      <xdr:row>4</xdr:row>
      <xdr:rowOff>3175</xdr:rowOff>
    </xdr:from>
    <xdr:to>
      <xdr:col>40</xdr:col>
      <xdr:colOff>381000</xdr:colOff>
      <xdr:row>22</xdr:row>
      <xdr:rowOff>92075</xdr:rowOff>
    </xdr:to>
    <xdr:graphicFrame macro="">
      <xdr:nvGraphicFramePr>
        <xdr:cNvPr id="15" name="图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38</xdr:col>
      <xdr:colOff>444500</xdr:colOff>
      <xdr:row>4</xdr:row>
      <xdr:rowOff>3175</xdr:rowOff>
    </xdr:from>
    <xdr:to>
      <xdr:col>44</xdr:col>
      <xdr:colOff>381000</xdr:colOff>
      <xdr:row>22</xdr:row>
      <xdr:rowOff>92075</xdr:rowOff>
    </xdr:to>
    <xdr:graphicFrame macro="">
      <xdr:nvGraphicFramePr>
        <xdr:cNvPr id="16" name="图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444500</xdr:colOff>
      <xdr:row>4</xdr:row>
      <xdr:rowOff>3175</xdr:rowOff>
    </xdr:from>
    <xdr:to>
      <xdr:col>48</xdr:col>
      <xdr:colOff>381000</xdr:colOff>
      <xdr:row>22</xdr:row>
      <xdr:rowOff>92075</xdr:rowOff>
    </xdr:to>
    <xdr:graphicFrame macro="">
      <xdr:nvGraphicFramePr>
        <xdr:cNvPr id="17" name="图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46</xdr:col>
      <xdr:colOff>444500</xdr:colOff>
      <xdr:row>4</xdr:row>
      <xdr:rowOff>3175</xdr:rowOff>
    </xdr:from>
    <xdr:to>
      <xdr:col>52</xdr:col>
      <xdr:colOff>381000</xdr:colOff>
      <xdr:row>22</xdr:row>
      <xdr:rowOff>92075</xdr:rowOff>
    </xdr:to>
    <xdr:graphicFrame macro="">
      <xdr:nvGraphicFramePr>
        <xdr:cNvPr id="18" name="图表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50</xdr:col>
      <xdr:colOff>444500</xdr:colOff>
      <xdr:row>4</xdr:row>
      <xdr:rowOff>3175</xdr:rowOff>
    </xdr:from>
    <xdr:to>
      <xdr:col>56</xdr:col>
      <xdr:colOff>381000</xdr:colOff>
      <xdr:row>22</xdr:row>
      <xdr:rowOff>92075</xdr:rowOff>
    </xdr:to>
    <xdr:graphicFrame macro="">
      <xdr:nvGraphicFramePr>
        <xdr:cNvPr id="19" name="图表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54</xdr:col>
      <xdr:colOff>444500</xdr:colOff>
      <xdr:row>4</xdr:row>
      <xdr:rowOff>3175</xdr:rowOff>
    </xdr:from>
    <xdr:to>
      <xdr:col>60</xdr:col>
      <xdr:colOff>381000</xdr:colOff>
      <xdr:row>22</xdr:row>
      <xdr:rowOff>92075</xdr:rowOff>
    </xdr:to>
    <xdr:graphicFrame macro="">
      <xdr:nvGraphicFramePr>
        <xdr:cNvPr id="20" name="图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58</xdr:col>
      <xdr:colOff>444500</xdr:colOff>
      <xdr:row>4</xdr:row>
      <xdr:rowOff>3175</xdr:rowOff>
    </xdr:from>
    <xdr:to>
      <xdr:col>64</xdr:col>
      <xdr:colOff>381000</xdr:colOff>
      <xdr:row>22</xdr:row>
      <xdr:rowOff>92075</xdr:rowOff>
    </xdr:to>
    <xdr:graphicFrame macro="">
      <xdr:nvGraphicFramePr>
        <xdr:cNvPr id="21" name="图表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444500</xdr:colOff>
      <xdr:row>4</xdr:row>
      <xdr:rowOff>3175</xdr:rowOff>
    </xdr:from>
    <xdr:to>
      <xdr:col>68</xdr:col>
      <xdr:colOff>381000</xdr:colOff>
      <xdr:row>22</xdr:row>
      <xdr:rowOff>92075</xdr:rowOff>
    </xdr:to>
    <xdr:graphicFrame macro="">
      <xdr:nvGraphicFramePr>
        <xdr:cNvPr id="22" name="图表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66</xdr:col>
      <xdr:colOff>444500</xdr:colOff>
      <xdr:row>4</xdr:row>
      <xdr:rowOff>3175</xdr:rowOff>
    </xdr:from>
    <xdr:to>
      <xdr:col>72</xdr:col>
      <xdr:colOff>381000</xdr:colOff>
      <xdr:row>22</xdr:row>
      <xdr:rowOff>92075</xdr:rowOff>
    </xdr:to>
    <xdr:graphicFrame macro="">
      <xdr:nvGraphicFramePr>
        <xdr:cNvPr id="23" name="图表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70</xdr:col>
      <xdr:colOff>444500</xdr:colOff>
      <xdr:row>4</xdr:row>
      <xdr:rowOff>3175</xdr:rowOff>
    </xdr:from>
    <xdr:to>
      <xdr:col>76</xdr:col>
      <xdr:colOff>381000</xdr:colOff>
      <xdr:row>22</xdr:row>
      <xdr:rowOff>92075</xdr:rowOff>
    </xdr:to>
    <xdr:graphicFrame macro="">
      <xdr:nvGraphicFramePr>
        <xdr:cNvPr id="24" name="图表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74</xdr:col>
      <xdr:colOff>444500</xdr:colOff>
      <xdr:row>4</xdr:row>
      <xdr:rowOff>3175</xdr:rowOff>
    </xdr:from>
    <xdr:to>
      <xdr:col>80</xdr:col>
      <xdr:colOff>381000</xdr:colOff>
      <xdr:row>22</xdr:row>
      <xdr:rowOff>92075</xdr:rowOff>
    </xdr:to>
    <xdr:graphicFrame macro="">
      <xdr:nvGraphicFramePr>
        <xdr:cNvPr id="25" name="图表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78</xdr:col>
      <xdr:colOff>492125</xdr:colOff>
      <xdr:row>3</xdr:row>
      <xdr:rowOff>165100</xdr:rowOff>
    </xdr:from>
    <xdr:to>
      <xdr:col>84</xdr:col>
      <xdr:colOff>428625</xdr:colOff>
      <xdr:row>22</xdr:row>
      <xdr:rowOff>82550</xdr:rowOff>
    </xdr:to>
    <xdr:graphicFrame macro="">
      <xdr:nvGraphicFramePr>
        <xdr:cNvPr id="26" name="图表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82</xdr:col>
      <xdr:colOff>444500</xdr:colOff>
      <xdr:row>4</xdr:row>
      <xdr:rowOff>3175</xdr:rowOff>
    </xdr:from>
    <xdr:to>
      <xdr:col>88</xdr:col>
      <xdr:colOff>381000</xdr:colOff>
      <xdr:row>22</xdr:row>
      <xdr:rowOff>92075</xdr:rowOff>
    </xdr:to>
    <xdr:graphicFrame macro="">
      <xdr:nvGraphicFramePr>
        <xdr:cNvPr id="27" name="图表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86</xdr:col>
      <xdr:colOff>444500</xdr:colOff>
      <xdr:row>4</xdr:row>
      <xdr:rowOff>3175</xdr:rowOff>
    </xdr:from>
    <xdr:to>
      <xdr:col>92</xdr:col>
      <xdr:colOff>381000</xdr:colOff>
      <xdr:row>22</xdr:row>
      <xdr:rowOff>92075</xdr:rowOff>
    </xdr:to>
    <xdr:graphicFrame macro="">
      <xdr:nvGraphicFramePr>
        <xdr:cNvPr id="28" name="图表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90</xdr:col>
      <xdr:colOff>444500</xdr:colOff>
      <xdr:row>4</xdr:row>
      <xdr:rowOff>3175</xdr:rowOff>
    </xdr:from>
    <xdr:to>
      <xdr:col>96</xdr:col>
      <xdr:colOff>381000</xdr:colOff>
      <xdr:row>22</xdr:row>
      <xdr:rowOff>92075</xdr:rowOff>
    </xdr:to>
    <xdr:graphicFrame macro="">
      <xdr:nvGraphicFramePr>
        <xdr:cNvPr id="29" name="图表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94</xdr:col>
      <xdr:colOff>444500</xdr:colOff>
      <xdr:row>4</xdr:row>
      <xdr:rowOff>3175</xdr:rowOff>
    </xdr:from>
    <xdr:to>
      <xdr:col>100</xdr:col>
      <xdr:colOff>381000</xdr:colOff>
      <xdr:row>22</xdr:row>
      <xdr:rowOff>92075</xdr:rowOff>
    </xdr:to>
    <xdr:graphicFrame macro="">
      <xdr:nvGraphicFramePr>
        <xdr:cNvPr id="30" name="图表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17</xdr:row>
      <xdr:rowOff>33337</xdr:rowOff>
    </xdr:from>
    <xdr:to>
      <xdr:col>7</xdr:col>
      <xdr:colOff>66675</xdr:colOff>
      <xdr:row>33</xdr:row>
      <xdr:rowOff>33337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247650</xdr:colOff>
      <xdr:row>23</xdr:row>
      <xdr:rowOff>90487</xdr:rowOff>
    </xdr:from>
    <xdr:to>
      <xdr:col>10</xdr:col>
      <xdr:colOff>19050</xdr:colOff>
      <xdr:row>39</xdr:row>
      <xdr:rowOff>90487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17</xdr:row>
      <xdr:rowOff>138112</xdr:rowOff>
    </xdr:from>
    <xdr:to>
      <xdr:col>11</xdr:col>
      <xdr:colOff>495300</xdr:colOff>
      <xdr:row>33</xdr:row>
      <xdr:rowOff>138112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428625</xdr:colOff>
      <xdr:row>21</xdr:row>
      <xdr:rowOff>100012</xdr:rowOff>
    </xdr:from>
    <xdr:to>
      <xdr:col>14</xdr:col>
      <xdr:colOff>200025</xdr:colOff>
      <xdr:row>37</xdr:row>
      <xdr:rowOff>100012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66675</xdr:colOff>
      <xdr:row>20</xdr:row>
      <xdr:rowOff>71437</xdr:rowOff>
    </xdr:from>
    <xdr:to>
      <xdr:col>16</xdr:col>
      <xdr:colOff>523875</xdr:colOff>
      <xdr:row>36</xdr:row>
      <xdr:rowOff>71437</xdr:rowOff>
    </xdr:to>
    <xdr:graphicFrame macro="">
      <xdr:nvGraphicFramePr>
        <xdr:cNvPr id="8" name="图表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11</xdr:row>
      <xdr:rowOff>128587</xdr:rowOff>
    </xdr:from>
    <xdr:to>
      <xdr:col>17</xdr:col>
      <xdr:colOff>257175</xdr:colOff>
      <xdr:row>27</xdr:row>
      <xdr:rowOff>128587</xdr:rowOff>
    </xdr:to>
    <xdr:graphicFrame macro="">
      <xdr:nvGraphicFramePr>
        <xdr:cNvPr id="9" name="图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666750</xdr:colOff>
      <xdr:row>17</xdr:row>
      <xdr:rowOff>119062</xdr:rowOff>
    </xdr:from>
    <xdr:to>
      <xdr:col>21</xdr:col>
      <xdr:colOff>438150</xdr:colOff>
      <xdr:row>33</xdr:row>
      <xdr:rowOff>119062</xdr:rowOff>
    </xdr:to>
    <xdr:graphicFrame macro="">
      <xdr:nvGraphicFramePr>
        <xdr:cNvPr id="10" name="图表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495300</xdr:colOff>
      <xdr:row>14</xdr:row>
      <xdr:rowOff>14287</xdr:rowOff>
    </xdr:from>
    <xdr:to>
      <xdr:col>25</xdr:col>
      <xdr:colOff>266700</xdr:colOff>
      <xdr:row>30</xdr:row>
      <xdr:rowOff>14287</xdr:rowOff>
    </xdr:to>
    <xdr:graphicFrame macro="">
      <xdr:nvGraphicFramePr>
        <xdr:cNvPr id="11" name="图表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666750</xdr:colOff>
      <xdr:row>20</xdr:row>
      <xdr:rowOff>42862</xdr:rowOff>
    </xdr:from>
    <xdr:to>
      <xdr:col>29</xdr:col>
      <xdr:colOff>438150</xdr:colOff>
      <xdr:row>36</xdr:row>
      <xdr:rowOff>42862</xdr:rowOff>
    </xdr:to>
    <xdr:graphicFrame macro="">
      <xdr:nvGraphicFramePr>
        <xdr:cNvPr id="13" name="图表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85725</xdr:colOff>
      <xdr:row>25</xdr:row>
      <xdr:rowOff>109537</xdr:rowOff>
    </xdr:from>
    <xdr:to>
      <xdr:col>31</xdr:col>
      <xdr:colOff>542925</xdr:colOff>
      <xdr:row>41</xdr:row>
      <xdr:rowOff>109537</xdr:rowOff>
    </xdr:to>
    <xdr:graphicFrame macro="">
      <xdr:nvGraphicFramePr>
        <xdr:cNvPr id="14" name="图表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29</xdr:col>
      <xdr:colOff>57150</xdr:colOff>
      <xdr:row>21</xdr:row>
      <xdr:rowOff>119062</xdr:rowOff>
    </xdr:from>
    <xdr:to>
      <xdr:col>35</xdr:col>
      <xdr:colOff>514350</xdr:colOff>
      <xdr:row>37</xdr:row>
      <xdr:rowOff>119062</xdr:rowOff>
    </xdr:to>
    <xdr:graphicFrame macro="">
      <xdr:nvGraphicFramePr>
        <xdr:cNvPr id="15" name="图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114300</xdr:colOff>
      <xdr:row>26</xdr:row>
      <xdr:rowOff>80962</xdr:rowOff>
    </xdr:from>
    <xdr:to>
      <xdr:col>40</xdr:col>
      <xdr:colOff>571500</xdr:colOff>
      <xdr:row>42</xdr:row>
      <xdr:rowOff>80962</xdr:rowOff>
    </xdr:to>
    <xdr:graphicFrame macro="">
      <xdr:nvGraphicFramePr>
        <xdr:cNvPr id="16" name="图表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36</xdr:col>
      <xdr:colOff>542925</xdr:colOff>
      <xdr:row>25</xdr:row>
      <xdr:rowOff>14287</xdr:rowOff>
    </xdr:from>
    <xdr:to>
      <xdr:col>43</xdr:col>
      <xdr:colOff>314325</xdr:colOff>
      <xdr:row>41</xdr:row>
      <xdr:rowOff>14287</xdr:rowOff>
    </xdr:to>
    <xdr:graphicFrame macro="">
      <xdr:nvGraphicFramePr>
        <xdr:cNvPr id="17" name="图表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38</xdr:col>
      <xdr:colOff>495300</xdr:colOff>
      <xdr:row>16</xdr:row>
      <xdr:rowOff>4762</xdr:rowOff>
    </xdr:from>
    <xdr:to>
      <xdr:col>45</xdr:col>
      <xdr:colOff>266700</xdr:colOff>
      <xdr:row>32</xdr:row>
      <xdr:rowOff>4762</xdr:rowOff>
    </xdr:to>
    <xdr:graphicFrame macro="">
      <xdr:nvGraphicFramePr>
        <xdr:cNvPr id="18" name="图表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41</xdr:col>
      <xdr:colOff>228600</xdr:colOff>
      <xdr:row>22</xdr:row>
      <xdr:rowOff>52387</xdr:rowOff>
    </xdr:from>
    <xdr:to>
      <xdr:col>48</xdr:col>
      <xdr:colOff>0</xdr:colOff>
      <xdr:row>38</xdr:row>
      <xdr:rowOff>52387</xdr:rowOff>
    </xdr:to>
    <xdr:graphicFrame macro="">
      <xdr:nvGraphicFramePr>
        <xdr:cNvPr id="19" name="图表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45</xdr:col>
      <xdr:colOff>333375</xdr:colOff>
      <xdr:row>23</xdr:row>
      <xdr:rowOff>147637</xdr:rowOff>
    </xdr:from>
    <xdr:to>
      <xdr:col>52</xdr:col>
      <xdr:colOff>104775</xdr:colOff>
      <xdr:row>39</xdr:row>
      <xdr:rowOff>147637</xdr:rowOff>
    </xdr:to>
    <xdr:graphicFrame macro="">
      <xdr:nvGraphicFramePr>
        <xdr:cNvPr id="20" name="图表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47</xdr:col>
      <xdr:colOff>590550</xdr:colOff>
      <xdr:row>15</xdr:row>
      <xdr:rowOff>33337</xdr:rowOff>
    </xdr:from>
    <xdr:to>
      <xdr:col>54</xdr:col>
      <xdr:colOff>361950</xdr:colOff>
      <xdr:row>31</xdr:row>
      <xdr:rowOff>33337</xdr:rowOff>
    </xdr:to>
    <xdr:graphicFrame macro="">
      <xdr:nvGraphicFramePr>
        <xdr:cNvPr id="21" name="图表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51</xdr:col>
      <xdr:colOff>619125</xdr:colOff>
      <xdr:row>22</xdr:row>
      <xdr:rowOff>33337</xdr:rowOff>
    </xdr:from>
    <xdr:to>
      <xdr:col>58</xdr:col>
      <xdr:colOff>390525</xdr:colOff>
      <xdr:row>38</xdr:row>
      <xdr:rowOff>33337</xdr:rowOff>
    </xdr:to>
    <xdr:graphicFrame macro="">
      <xdr:nvGraphicFramePr>
        <xdr:cNvPr id="22" name="图表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54</xdr:col>
      <xdr:colOff>647700</xdr:colOff>
      <xdr:row>24</xdr:row>
      <xdr:rowOff>71437</xdr:rowOff>
    </xdr:from>
    <xdr:to>
      <xdr:col>61</xdr:col>
      <xdr:colOff>419100</xdr:colOff>
      <xdr:row>40</xdr:row>
      <xdr:rowOff>71437</xdr:rowOff>
    </xdr:to>
    <xdr:graphicFrame macro="">
      <xdr:nvGraphicFramePr>
        <xdr:cNvPr id="23" name="图表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57</xdr:col>
      <xdr:colOff>609600</xdr:colOff>
      <xdr:row>26</xdr:row>
      <xdr:rowOff>42862</xdr:rowOff>
    </xdr:from>
    <xdr:to>
      <xdr:col>64</xdr:col>
      <xdr:colOff>381000</xdr:colOff>
      <xdr:row>42</xdr:row>
      <xdr:rowOff>42862</xdr:rowOff>
    </xdr:to>
    <xdr:graphicFrame macro="">
      <xdr:nvGraphicFramePr>
        <xdr:cNvPr id="24" name="图表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61</xdr:col>
      <xdr:colOff>219075</xdr:colOff>
      <xdr:row>26</xdr:row>
      <xdr:rowOff>128587</xdr:rowOff>
    </xdr:from>
    <xdr:to>
      <xdr:col>67</xdr:col>
      <xdr:colOff>676275</xdr:colOff>
      <xdr:row>42</xdr:row>
      <xdr:rowOff>128587</xdr:rowOff>
    </xdr:to>
    <xdr:graphicFrame macro="">
      <xdr:nvGraphicFramePr>
        <xdr:cNvPr id="25" name="图表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63</xdr:col>
      <xdr:colOff>342900</xdr:colOff>
      <xdr:row>22</xdr:row>
      <xdr:rowOff>4762</xdr:rowOff>
    </xdr:from>
    <xdr:to>
      <xdr:col>70</xdr:col>
      <xdr:colOff>114300</xdr:colOff>
      <xdr:row>38</xdr:row>
      <xdr:rowOff>4762</xdr:rowOff>
    </xdr:to>
    <xdr:graphicFrame macro="">
      <xdr:nvGraphicFramePr>
        <xdr:cNvPr id="26" name="图表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66</xdr:col>
      <xdr:colOff>361950</xdr:colOff>
      <xdr:row>29</xdr:row>
      <xdr:rowOff>119062</xdr:rowOff>
    </xdr:from>
    <xdr:to>
      <xdr:col>73</xdr:col>
      <xdr:colOff>133350</xdr:colOff>
      <xdr:row>45</xdr:row>
      <xdr:rowOff>119062</xdr:rowOff>
    </xdr:to>
    <xdr:graphicFrame macro="">
      <xdr:nvGraphicFramePr>
        <xdr:cNvPr id="27" name="图表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63</xdr:col>
      <xdr:colOff>447675</xdr:colOff>
      <xdr:row>12</xdr:row>
      <xdr:rowOff>128587</xdr:rowOff>
    </xdr:from>
    <xdr:to>
      <xdr:col>70</xdr:col>
      <xdr:colOff>219075</xdr:colOff>
      <xdr:row>28</xdr:row>
      <xdr:rowOff>128587</xdr:rowOff>
    </xdr:to>
    <xdr:graphicFrame macro="">
      <xdr:nvGraphicFramePr>
        <xdr:cNvPr id="28" name="图表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68</xdr:col>
      <xdr:colOff>590550</xdr:colOff>
      <xdr:row>12</xdr:row>
      <xdr:rowOff>109537</xdr:rowOff>
    </xdr:from>
    <xdr:to>
      <xdr:col>75</xdr:col>
      <xdr:colOff>361950</xdr:colOff>
      <xdr:row>28</xdr:row>
      <xdr:rowOff>109537</xdr:rowOff>
    </xdr:to>
    <xdr:graphicFrame macro="">
      <xdr:nvGraphicFramePr>
        <xdr:cNvPr id="29" name="图表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72</xdr:col>
      <xdr:colOff>676275</xdr:colOff>
      <xdr:row>17</xdr:row>
      <xdr:rowOff>52387</xdr:rowOff>
    </xdr:from>
    <xdr:to>
      <xdr:col>79</xdr:col>
      <xdr:colOff>447675</xdr:colOff>
      <xdr:row>33</xdr:row>
      <xdr:rowOff>52387</xdr:rowOff>
    </xdr:to>
    <xdr:graphicFrame macro="">
      <xdr:nvGraphicFramePr>
        <xdr:cNvPr id="30" name="图表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E606"/>
  <sheetViews>
    <sheetView zoomScaleNormal="100" workbookViewId="0">
      <selection activeCell="K1" sqref="K1:N11"/>
    </sheetView>
  </sheetViews>
  <sheetFormatPr defaultRowHeight="13.5" x14ac:dyDescent="0.15"/>
  <cols>
    <col min="14" max="14" width="9.5" bestFit="1" customWidth="1"/>
    <col min="18" max="18" width="9.5" bestFit="1" customWidth="1"/>
    <col min="20" max="21" width="13.5" customWidth="1"/>
    <col min="22" max="22" width="8" customWidth="1"/>
    <col min="23" max="23" width="9.5" bestFit="1" customWidth="1"/>
    <col min="24" max="24" width="8" customWidth="1"/>
    <col min="26" max="26" width="9" style="13"/>
    <col min="32" max="32" width="9" style="11"/>
    <col min="36" max="36" width="9.5" style="11" bestFit="1" customWidth="1"/>
    <col min="40" max="40" width="9.5" style="11" bestFit="1" customWidth="1"/>
    <col min="57" max="57" width="9" style="11"/>
    <col min="61" max="61" width="9.5" style="11" bestFit="1" customWidth="1"/>
    <col min="62" max="62" width="32.625" style="11" customWidth="1"/>
    <col min="66" max="66" width="9.5" style="11" bestFit="1" customWidth="1"/>
    <col min="67" max="67" width="32.625" style="11" customWidth="1"/>
    <col min="72" max="72" width="9.5" style="11" bestFit="1" customWidth="1"/>
    <col min="73" max="73" width="8" customWidth="1"/>
    <col min="81" max="81" width="9" style="11"/>
    <col min="84" max="84" width="9" customWidth="1"/>
    <col min="85" max="85" width="9.5" style="11" bestFit="1" customWidth="1"/>
    <col min="86" max="86" width="32.625" style="11" customWidth="1"/>
    <col min="89" max="89" width="9" customWidth="1"/>
    <col min="90" max="90" width="9.5" style="11" bestFit="1" customWidth="1"/>
    <col min="91" max="91" width="19.5" style="27" customWidth="1"/>
    <col min="96" max="96" width="9.5" style="11" bestFit="1" customWidth="1"/>
    <col min="97" max="97" width="8" customWidth="1"/>
    <col min="100" max="100" width="9.5" bestFit="1" customWidth="1"/>
    <col min="104" max="104" width="9" style="11"/>
    <col min="108" max="108" width="9.5" style="11" bestFit="1" customWidth="1"/>
    <col min="109" max="109" width="19.5" style="27" customWidth="1"/>
    <col min="111" max="111" width="10.875" customWidth="1"/>
    <col min="113" max="113" width="9.5" style="11" bestFit="1" customWidth="1"/>
    <col min="114" max="114" width="19.5" style="27" customWidth="1"/>
    <col min="119" max="119" width="9.5" style="11" bestFit="1" customWidth="1"/>
    <col min="122" max="122" width="9.5" style="11" bestFit="1" customWidth="1"/>
    <col min="126" max="126" width="9" style="11"/>
    <col min="130" max="130" width="9.5" style="11" bestFit="1" customWidth="1"/>
    <col min="131" max="131" width="19.5" style="27" customWidth="1"/>
    <col min="135" max="135" width="9.5" style="11" bestFit="1" customWidth="1"/>
    <col min="136" max="136" width="19.5" style="27" customWidth="1"/>
    <col min="141" max="141" width="9.5" style="11" bestFit="1" customWidth="1"/>
    <col min="142" max="142" width="8" customWidth="1"/>
    <col min="146" max="146" width="9.5" style="11" bestFit="1" customWidth="1"/>
    <col min="150" max="150" width="9" style="11"/>
    <col min="154" max="154" width="9.5" style="11" bestFit="1" customWidth="1"/>
    <col min="155" max="155" width="19.5" style="27" customWidth="1"/>
    <col min="159" max="159" width="9.5" style="11" bestFit="1" customWidth="1"/>
    <col min="160" max="160" width="19.5" style="27" customWidth="1"/>
    <col min="165" max="165" width="9.5" style="11" bestFit="1" customWidth="1"/>
    <col min="166" max="166" width="8" customWidth="1"/>
    <col min="172" max="172" width="9.5" style="11" bestFit="1" customWidth="1"/>
    <col min="175" max="175" width="9.5" style="11" bestFit="1" customWidth="1"/>
    <col min="179" max="179" width="9.5" style="11" bestFit="1" customWidth="1"/>
    <col min="184" max="184" width="9.5" style="11" bestFit="1" customWidth="1"/>
    <col min="185" max="185" width="19.5" style="27" customWidth="1"/>
    <col min="187" max="187" width="17.625" customWidth="1"/>
    <col min="189" max="189" width="9.5" style="11" bestFit="1" customWidth="1"/>
    <col min="190" max="190" width="19.5" style="27" customWidth="1"/>
    <col min="194" max="194" width="9.5" style="11" bestFit="1" customWidth="1"/>
    <col min="197" max="197" width="9.5" style="11" bestFit="1" customWidth="1"/>
    <col min="201" max="201" width="9.5" style="11" bestFit="1" customWidth="1"/>
    <col min="206" max="206" width="9.5" style="11" bestFit="1" customWidth="1"/>
    <col min="210" max="210" width="9.5" style="11" bestFit="1" customWidth="1"/>
    <col min="211" max="211" width="19.5" style="27" customWidth="1"/>
    <col min="215" max="215" width="9.5" style="11" bestFit="1" customWidth="1"/>
    <col min="219" max="219" width="9.5" style="11" bestFit="1" customWidth="1"/>
    <col min="223" max="223" width="9.5" style="11" bestFit="1" customWidth="1"/>
    <col min="227" max="227" width="9.5" style="11" bestFit="1" customWidth="1"/>
    <col min="228" max="228" width="19.5" style="27" customWidth="1"/>
    <col min="232" max="232" width="9.5" style="11" bestFit="1" customWidth="1"/>
    <col min="233" max="233" width="19.5" style="27" customWidth="1"/>
    <col min="238" max="238" width="19.5" style="27" customWidth="1"/>
    <col min="239" max="239" width="9.5" style="11" bestFit="1" customWidth="1"/>
  </cols>
  <sheetData>
    <row r="1" spans="1:239" s="1" customFormat="1" ht="41.25" customHeight="1" x14ac:dyDescent="0.15">
      <c r="A1" s="2" t="s">
        <v>1728</v>
      </c>
      <c r="B1" s="2" t="s">
        <v>1727</v>
      </c>
      <c r="C1" s="2" t="s">
        <v>1722</v>
      </c>
      <c r="D1" s="4" t="s">
        <v>1732</v>
      </c>
      <c r="E1" s="2"/>
      <c r="F1" s="2" t="s">
        <v>1728</v>
      </c>
      <c r="G1" s="2" t="s">
        <v>1722</v>
      </c>
      <c r="H1" s="4" t="s">
        <v>1727</v>
      </c>
      <c r="I1" s="4" t="s">
        <v>1731</v>
      </c>
      <c r="J1" s="4" t="s">
        <v>1732</v>
      </c>
      <c r="K1" s="2" t="s">
        <v>1728</v>
      </c>
      <c r="L1" s="2" t="s">
        <v>1722</v>
      </c>
      <c r="M1" s="2" t="s">
        <v>1727</v>
      </c>
      <c r="N1" s="2" t="s">
        <v>1732</v>
      </c>
      <c r="O1" s="2" t="s">
        <v>1728</v>
      </c>
      <c r="P1" s="2" t="s">
        <v>1722</v>
      </c>
      <c r="Q1" s="4" t="s">
        <v>1727</v>
      </c>
      <c r="R1" s="2" t="s">
        <v>1732</v>
      </c>
      <c r="S1" s="2" t="s">
        <v>1728</v>
      </c>
      <c r="T1" s="2" t="s">
        <v>160</v>
      </c>
      <c r="U1" s="2" t="s">
        <v>1729</v>
      </c>
      <c r="V1" s="2" t="s">
        <v>1727</v>
      </c>
      <c r="W1" s="2" t="s">
        <v>1732</v>
      </c>
      <c r="Y1" s="1" t="s">
        <v>1727</v>
      </c>
      <c r="Z1" s="12" t="s">
        <v>1723</v>
      </c>
      <c r="AA1" s="4" t="s">
        <v>1732</v>
      </c>
      <c r="AC1" s="1" t="s">
        <v>1723</v>
      </c>
      <c r="AD1" s="1" t="s">
        <v>1727</v>
      </c>
      <c r="AE1" s="1" t="s">
        <v>1730</v>
      </c>
      <c r="AF1" s="10" t="s">
        <v>1733</v>
      </c>
      <c r="AG1" s="2" t="s">
        <v>1728</v>
      </c>
      <c r="AH1" s="2" t="s">
        <v>1723</v>
      </c>
      <c r="AI1" s="2" t="s">
        <v>1727</v>
      </c>
      <c r="AJ1" s="16" t="s">
        <v>1733</v>
      </c>
      <c r="AK1" s="2" t="s">
        <v>1728</v>
      </c>
      <c r="AL1" s="2" t="s">
        <v>1723</v>
      </c>
      <c r="AM1" s="2" t="s">
        <v>1727</v>
      </c>
      <c r="AN1" s="18" t="s">
        <v>1733</v>
      </c>
      <c r="AO1" s="2" t="s">
        <v>1728</v>
      </c>
      <c r="AP1" s="2" t="s">
        <v>1734</v>
      </c>
      <c r="AQ1" s="2" t="s">
        <v>1736</v>
      </c>
      <c r="AR1" s="2" t="s">
        <v>1727</v>
      </c>
      <c r="AT1" s="2" t="s">
        <v>1739</v>
      </c>
      <c r="AU1" s="2" t="s">
        <v>1726</v>
      </c>
      <c r="AV1" s="2" t="s">
        <v>1737</v>
      </c>
      <c r="AW1" s="2" t="s">
        <v>1738</v>
      </c>
      <c r="AX1" s="2" t="s">
        <v>1732</v>
      </c>
      <c r="AY1" s="1" t="s">
        <v>1727</v>
      </c>
      <c r="AZ1" s="1" t="s">
        <v>1741</v>
      </c>
      <c r="BA1" s="4" t="s">
        <v>1732</v>
      </c>
      <c r="BB1" s="1" t="s">
        <v>1741</v>
      </c>
      <c r="BC1" s="1" t="s">
        <v>1727</v>
      </c>
      <c r="BD1" s="1" t="s">
        <v>1727</v>
      </c>
      <c r="BE1" s="10" t="s">
        <v>1733</v>
      </c>
      <c r="BF1" s="2" t="s">
        <v>1728</v>
      </c>
      <c r="BG1" s="2" t="s">
        <v>1741</v>
      </c>
      <c r="BH1" s="2" t="s">
        <v>1727</v>
      </c>
      <c r="BI1" s="16" t="s">
        <v>1733</v>
      </c>
      <c r="BJ1" s="16"/>
      <c r="BK1" s="2" t="s">
        <v>1728</v>
      </c>
      <c r="BL1" s="2" t="s">
        <v>1741</v>
      </c>
      <c r="BM1" s="2" t="s">
        <v>1727</v>
      </c>
      <c r="BN1" s="18" t="s">
        <v>1733</v>
      </c>
      <c r="BO1" s="16"/>
      <c r="BP1" s="2" t="s">
        <v>1728</v>
      </c>
      <c r="BQ1" s="2" t="s">
        <v>654</v>
      </c>
      <c r="BR1" s="2"/>
      <c r="BS1" s="2" t="s">
        <v>1727</v>
      </c>
      <c r="BT1" s="16" t="s">
        <v>1733</v>
      </c>
      <c r="BV1" s="1" t="s">
        <v>1740</v>
      </c>
      <c r="BW1" s="1" t="s">
        <v>1740</v>
      </c>
      <c r="BZ1" s="1" t="s">
        <v>1634</v>
      </c>
      <c r="CA1" s="1" t="s">
        <v>1727</v>
      </c>
      <c r="CB1" s="1" t="s">
        <v>1727</v>
      </c>
      <c r="CC1" s="10" t="s">
        <v>1733</v>
      </c>
      <c r="CD1" s="2" t="s">
        <v>1728</v>
      </c>
      <c r="CE1" s="2" t="s">
        <v>1740</v>
      </c>
      <c r="CF1" s="2" t="s">
        <v>1727</v>
      </c>
      <c r="CG1" s="18" t="s">
        <v>1733</v>
      </c>
      <c r="CH1" s="16"/>
      <c r="CI1" s="2" t="s">
        <v>1728</v>
      </c>
      <c r="CJ1" s="2" t="s">
        <v>1740</v>
      </c>
      <c r="CK1" s="2" t="s">
        <v>1727</v>
      </c>
      <c r="CL1" s="16" t="s">
        <v>1733</v>
      </c>
      <c r="CM1" s="24"/>
      <c r="CN1" s="2" t="s">
        <v>1728</v>
      </c>
      <c r="CO1" s="2" t="s">
        <v>1634</v>
      </c>
      <c r="CP1" s="2"/>
      <c r="CQ1" s="2" t="s">
        <v>1727</v>
      </c>
      <c r="CR1" s="18" t="s">
        <v>1733</v>
      </c>
      <c r="CT1" s="1" t="s">
        <v>1744</v>
      </c>
      <c r="CU1" s="1" t="s">
        <v>1727</v>
      </c>
      <c r="CW1" s="1" t="s">
        <v>1634</v>
      </c>
      <c r="CX1" s="1" t="s">
        <v>1727</v>
      </c>
      <c r="CY1" s="1" t="s">
        <v>1727</v>
      </c>
      <c r="CZ1" s="10" t="s">
        <v>1733</v>
      </c>
      <c r="DA1" s="2" t="s">
        <v>1728</v>
      </c>
      <c r="DB1" s="2" t="s">
        <v>1634</v>
      </c>
      <c r="DC1" s="2" t="s">
        <v>1727</v>
      </c>
      <c r="DD1" s="18" t="s">
        <v>1733</v>
      </c>
      <c r="DE1" s="24"/>
      <c r="DF1" s="2" t="s">
        <v>1728</v>
      </c>
      <c r="DG1" s="2" t="s">
        <v>1634</v>
      </c>
      <c r="DH1" s="2" t="s">
        <v>1727</v>
      </c>
      <c r="DI1" s="16" t="s">
        <v>1733</v>
      </c>
      <c r="DJ1" s="24"/>
      <c r="DK1" s="14" t="s">
        <v>1728</v>
      </c>
      <c r="DL1" s="1" t="s">
        <v>1634</v>
      </c>
      <c r="DN1" s="1" t="s">
        <v>1727</v>
      </c>
      <c r="DO1" s="18" t="s">
        <v>1733</v>
      </c>
      <c r="DP1" s="1" t="s">
        <v>1748</v>
      </c>
      <c r="DQ1" s="1" t="s">
        <v>1727</v>
      </c>
      <c r="DR1" s="18" t="s">
        <v>1733</v>
      </c>
      <c r="DS1" s="1" t="s">
        <v>1634</v>
      </c>
      <c r="DT1" s="1" t="s">
        <v>1727</v>
      </c>
      <c r="DU1" s="1" t="s">
        <v>1727</v>
      </c>
      <c r="DV1" s="10" t="s">
        <v>1733</v>
      </c>
      <c r="DW1" s="2" t="s">
        <v>1728</v>
      </c>
      <c r="DX1" s="2" t="s">
        <v>1634</v>
      </c>
      <c r="DY1" s="2" t="s">
        <v>1727</v>
      </c>
      <c r="DZ1" s="18" t="s">
        <v>1733</v>
      </c>
      <c r="EA1" s="24"/>
      <c r="EB1" s="2" t="s">
        <v>1728</v>
      </c>
      <c r="EC1" s="2" t="s">
        <v>1634</v>
      </c>
      <c r="ED1" s="2" t="s">
        <v>1727</v>
      </c>
      <c r="EE1" s="16" t="s">
        <v>1733</v>
      </c>
      <c r="EF1" s="24"/>
      <c r="EG1" s="2" t="s">
        <v>1728</v>
      </c>
      <c r="EH1" s="2" t="s">
        <v>1634</v>
      </c>
      <c r="EI1" s="2"/>
      <c r="EJ1" s="2" t="s">
        <v>1727</v>
      </c>
      <c r="EK1" s="16" t="s">
        <v>1733</v>
      </c>
      <c r="EN1" s="1" t="s">
        <v>1747</v>
      </c>
      <c r="EO1" s="1" t="s">
        <v>1727</v>
      </c>
      <c r="EP1" s="16" t="s">
        <v>1733</v>
      </c>
      <c r="EQ1" s="1" t="s">
        <v>1634</v>
      </c>
      <c r="ER1" s="1" t="s">
        <v>1727</v>
      </c>
      <c r="ES1" s="1" t="s">
        <v>1727</v>
      </c>
      <c r="ET1" s="10" t="s">
        <v>1733</v>
      </c>
      <c r="EU1" s="2" t="s">
        <v>1728</v>
      </c>
      <c r="EV1" s="2" t="s">
        <v>1634</v>
      </c>
      <c r="EW1" s="2" t="s">
        <v>1727</v>
      </c>
      <c r="EX1" s="16" t="s">
        <v>1733</v>
      </c>
      <c r="EY1" s="24"/>
      <c r="EZ1" s="2" t="s">
        <v>1728</v>
      </c>
      <c r="FA1" s="2" t="s">
        <v>1634</v>
      </c>
      <c r="FB1" s="2" t="s">
        <v>1727</v>
      </c>
      <c r="FC1" s="16" t="s">
        <v>1733</v>
      </c>
      <c r="FD1" s="24"/>
      <c r="FE1" s="2" t="s">
        <v>1728</v>
      </c>
      <c r="FF1" s="2" t="s">
        <v>1634</v>
      </c>
      <c r="FG1" s="2"/>
      <c r="FH1" s="2" t="s">
        <v>1727</v>
      </c>
      <c r="FI1" s="18" t="s">
        <v>1733</v>
      </c>
      <c r="FL1" s="2" t="s">
        <v>1728</v>
      </c>
      <c r="FM1" s="2" t="s">
        <v>1634</v>
      </c>
      <c r="FN1" s="2" t="s">
        <v>1727</v>
      </c>
      <c r="FO1" s="2" t="s">
        <v>1727</v>
      </c>
      <c r="FP1" s="16" t="s">
        <v>1733</v>
      </c>
      <c r="FQ1" s="1" t="s">
        <v>1749</v>
      </c>
      <c r="FR1" s="1" t="s">
        <v>1727</v>
      </c>
      <c r="FS1" s="16" t="s">
        <v>1733</v>
      </c>
      <c r="FT1" s="1" t="s">
        <v>1749</v>
      </c>
      <c r="FU1" s="1" t="s">
        <v>1727</v>
      </c>
      <c r="FV1" s="1" t="s">
        <v>1727</v>
      </c>
      <c r="FW1" s="16" t="s">
        <v>1733</v>
      </c>
      <c r="FX1" s="2" t="s">
        <v>1728</v>
      </c>
      <c r="FY1" s="2" t="s">
        <v>1749</v>
      </c>
      <c r="FZ1" s="2" t="s">
        <v>1727</v>
      </c>
      <c r="GA1" s="2" t="s">
        <v>1727</v>
      </c>
      <c r="GB1" s="18" t="s">
        <v>1733</v>
      </c>
      <c r="GC1" s="24"/>
      <c r="GD1" s="2" t="s">
        <v>1728</v>
      </c>
      <c r="GE1" s="2" t="s">
        <v>1749</v>
      </c>
      <c r="GF1" s="2" t="s">
        <v>1727</v>
      </c>
      <c r="GG1" s="16" t="s">
        <v>1733</v>
      </c>
      <c r="GH1" s="24"/>
      <c r="GI1" s="2" t="s">
        <v>1728</v>
      </c>
      <c r="GJ1" s="2" t="s">
        <v>1749</v>
      </c>
      <c r="GK1" s="2" t="s">
        <v>1727</v>
      </c>
      <c r="GL1" s="16" t="s">
        <v>1733</v>
      </c>
      <c r="GM1" s="1" t="s">
        <v>1750</v>
      </c>
      <c r="GN1" s="1" t="s">
        <v>1727</v>
      </c>
      <c r="GO1" s="16" t="s">
        <v>1733</v>
      </c>
      <c r="GP1" s="1" t="s">
        <v>1750</v>
      </c>
      <c r="GQ1" s="1" t="s">
        <v>1727</v>
      </c>
      <c r="GR1" s="1" t="s">
        <v>1727</v>
      </c>
      <c r="GS1" s="16" t="s">
        <v>1733</v>
      </c>
      <c r="GT1" s="2" t="s">
        <v>1728</v>
      </c>
      <c r="GU1" s="2" t="s">
        <v>1750</v>
      </c>
      <c r="GV1" s="2"/>
      <c r="GW1" s="2" t="s">
        <v>1727</v>
      </c>
      <c r="GX1" s="18" t="s">
        <v>1733</v>
      </c>
      <c r="GY1" s="2" t="s">
        <v>1728</v>
      </c>
      <c r="GZ1" s="2" t="s">
        <v>1634</v>
      </c>
      <c r="HA1" s="2" t="s">
        <v>1727</v>
      </c>
      <c r="HB1" s="16" t="s">
        <v>1733</v>
      </c>
      <c r="HC1" s="24"/>
      <c r="HD1" s="2" t="s">
        <v>1728</v>
      </c>
      <c r="HE1" s="1" t="s">
        <v>1750</v>
      </c>
      <c r="HF1" s="1" t="s">
        <v>1727</v>
      </c>
      <c r="HG1" s="16" t="s">
        <v>1733</v>
      </c>
      <c r="HI1" s="1" t="s">
        <v>1752</v>
      </c>
      <c r="HJ1" s="1" t="s">
        <v>1727</v>
      </c>
      <c r="HK1" s="10"/>
      <c r="HL1" s="1" t="s">
        <v>1634</v>
      </c>
      <c r="HM1" s="1" t="s">
        <v>1727</v>
      </c>
      <c r="HN1" s="1" t="s">
        <v>1727</v>
      </c>
      <c r="HO1" s="18" t="s">
        <v>1733</v>
      </c>
      <c r="HP1" s="2" t="s">
        <v>1728</v>
      </c>
      <c r="HQ1" s="2" t="s">
        <v>1634</v>
      </c>
      <c r="HR1" s="2" t="s">
        <v>1727</v>
      </c>
      <c r="HS1" s="16" t="s">
        <v>1733</v>
      </c>
      <c r="HT1" s="24"/>
      <c r="HU1" s="2" t="s">
        <v>1728</v>
      </c>
      <c r="HV1" s="2" t="s">
        <v>1634</v>
      </c>
      <c r="HW1" s="2" t="s">
        <v>1727</v>
      </c>
      <c r="HX1" s="16" t="s">
        <v>1733</v>
      </c>
      <c r="HY1" s="24"/>
      <c r="HZ1" s="2" t="s">
        <v>1728</v>
      </c>
      <c r="IA1" s="2" t="s">
        <v>1634</v>
      </c>
      <c r="IB1" s="2"/>
      <c r="IC1" s="2" t="s">
        <v>1727</v>
      </c>
      <c r="ID1" s="24"/>
      <c r="IE1" s="16" t="s">
        <v>1733</v>
      </c>
    </row>
    <row r="2" spans="1:239" x14ac:dyDescent="0.15">
      <c r="A2" s="3">
        <v>1</v>
      </c>
      <c r="B2" s="3">
        <v>96</v>
      </c>
      <c r="C2" s="3" t="s">
        <v>5</v>
      </c>
      <c r="D2" s="8">
        <f>B2/396 * 100</f>
        <v>24.242424242424242</v>
      </c>
      <c r="E2" s="3"/>
      <c r="F2" s="3">
        <v>1</v>
      </c>
      <c r="G2" s="3">
        <v>2011</v>
      </c>
      <c r="H2" s="5">
        <v>3</v>
      </c>
      <c r="I2" s="5">
        <v>71</v>
      </c>
      <c r="J2" s="8">
        <f>H2/I2 * 100</f>
        <v>4.225352112676056</v>
      </c>
      <c r="K2" s="3">
        <v>1</v>
      </c>
      <c r="L2" s="3" t="s">
        <v>78</v>
      </c>
      <c r="M2" s="3">
        <v>3</v>
      </c>
      <c r="N2" s="9">
        <f t="shared" ref="N2:N12" si="0">M2/13 * 100</f>
        <v>23.076923076923077</v>
      </c>
      <c r="O2" s="3">
        <v>1</v>
      </c>
      <c r="P2" s="3" t="s">
        <v>80</v>
      </c>
      <c r="Q2" s="5">
        <v>4</v>
      </c>
      <c r="R2" s="9">
        <f t="shared" ref="R2:R12" si="1">Q2/13 * 100</f>
        <v>30.76923076923077</v>
      </c>
      <c r="S2" s="3">
        <v>1</v>
      </c>
      <c r="T2" s="3" t="s">
        <v>128</v>
      </c>
      <c r="U2" s="3" t="s">
        <v>25</v>
      </c>
      <c r="V2" s="3">
        <v>1</v>
      </c>
      <c r="W2" s="9">
        <f t="shared" ref="W2:W12" si="2">V2/13 * 100</f>
        <v>7.6923076923076925</v>
      </c>
      <c r="X2" t="str">
        <f>T2&amp;"（"&amp;U2&amp;"）、"</f>
        <v>蔡东洲（西华师范大学）、</v>
      </c>
      <c r="Y2">
        <v>431</v>
      </c>
      <c r="Z2" s="13" t="s">
        <v>5</v>
      </c>
      <c r="AA2" s="8">
        <f>Y2/2123 * 100</f>
        <v>20.301460197833254</v>
      </c>
      <c r="AC2">
        <v>2011</v>
      </c>
      <c r="AD2">
        <v>4</v>
      </c>
      <c r="AE2">
        <v>195</v>
      </c>
      <c r="AF2" s="11">
        <f>AD2/AE2 * 100</f>
        <v>2.0512820512820511</v>
      </c>
      <c r="AG2" s="3">
        <v>1</v>
      </c>
      <c r="AH2" s="3" t="s">
        <v>77</v>
      </c>
      <c r="AI2" s="3">
        <v>10</v>
      </c>
      <c r="AJ2" s="9">
        <f t="shared" ref="AJ2:AJ22" si="3">AI2/72 * 100</f>
        <v>13.888888888888889</v>
      </c>
      <c r="AK2" s="3">
        <v>1</v>
      </c>
      <c r="AL2" s="3" t="s">
        <v>80</v>
      </c>
      <c r="AM2" s="3">
        <v>31</v>
      </c>
      <c r="AN2" s="8">
        <f t="shared" ref="AN2:AN22" si="4">AM2/72 * 100</f>
        <v>43.055555555555557</v>
      </c>
      <c r="AO2" s="3">
        <v>1</v>
      </c>
      <c r="AP2" s="3" t="s">
        <v>1019</v>
      </c>
      <c r="AQ2" s="3" t="s">
        <v>80</v>
      </c>
      <c r="AR2" s="3">
        <v>2</v>
      </c>
      <c r="AT2" s="3">
        <v>1</v>
      </c>
      <c r="AU2" s="3" t="s">
        <v>654</v>
      </c>
      <c r="AV2" s="3">
        <v>83</v>
      </c>
      <c r="AW2" s="3">
        <v>2395</v>
      </c>
      <c r="AX2" s="9">
        <f>AV2/AW2 * 100</f>
        <v>3.4655532359081418</v>
      </c>
      <c r="AY2">
        <v>373</v>
      </c>
      <c r="AZ2" t="s">
        <v>5</v>
      </c>
      <c r="BA2" s="8">
        <f>AY2/2123 * 100</f>
        <v>17.56947715496938</v>
      </c>
      <c r="BB2">
        <v>2011</v>
      </c>
      <c r="BC2">
        <v>10</v>
      </c>
      <c r="BD2">
        <v>274</v>
      </c>
      <c r="BE2" s="11">
        <f>BC2/BD2 * 100</f>
        <v>3.6496350364963499</v>
      </c>
      <c r="BF2" s="3">
        <v>1</v>
      </c>
      <c r="BG2" s="3" t="s">
        <v>1016</v>
      </c>
      <c r="BH2" s="3">
        <v>10</v>
      </c>
      <c r="BI2" s="9">
        <f>BH2/83 * 100</f>
        <v>12.048192771084338</v>
      </c>
      <c r="BJ2" s="9" t="str">
        <f>BG2&amp;"（"&amp;BH2&amp;"项，占比"&amp;ROUND(BI2,2)&amp;"%）、"</f>
        <v>民族学（10项，占比12.05%）、</v>
      </c>
      <c r="BK2" s="3">
        <v>1</v>
      </c>
      <c r="BL2" s="3" t="s">
        <v>80</v>
      </c>
      <c r="BM2" s="3">
        <v>45</v>
      </c>
      <c r="BN2" s="8">
        <f>BM2/83 * 100</f>
        <v>54.216867469879517</v>
      </c>
      <c r="BO2" s="9" t="str">
        <f>BL2&amp;"（"&amp;BM2&amp;"项，占比"&amp;ROUND(BN2,2)&amp;"%）、"</f>
        <v>四川大学（45项，占比54.22%）、</v>
      </c>
      <c r="BP2" s="3">
        <v>1</v>
      </c>
      <c r="BQ2" s="3" t="s">
        <v>460</v>
      </c>
      <c r="BR2" s="3" t="s">
        <v>80</v>
      </c>
      <c r="BS2" s="3">
        <v>2</v>
      </c>
      <c r="BT2" s="9">
        <f t="shared" ref="BT2:BT22" si="5">BS2/83 * 100</f>
        <v>2.4096385542168677</v>
      </c>
      <c r="BU2" t="str">
        <f>BQ2&amp;"（"&amp;BR2&amp;"）、"</f>
        <v>左卫民（四川大学）、</v>
      </c>
      <c r="BV2" t="s">
        <v>5</v>
      </c>
      <c r="BW2">
        <v>1742</v>
      </c>
      <c r="BX2">
        <f>BW2/18949 * 100</f>
        <v>9.1930972610691857</v>
      </c>
      <c r="BZ2">
        <v>2011</v>
      </c>
      <c r="CA2">
        <v>49</v>
      </c>
      <c r="CB2">
        <v>1608</v>
      </c>
      <c r="CC2" s="11">
        <f>CA2/CB2 * 100</f>
        <v>3.0472636815920398</v>
      </c>
      <c r="CD2" s="3">
        <v>1</v>
      </c>
      <c r="CE2" s="3" t="s">
        <v>69</v>
      </c>
      <c r="CF2" s="3">
        <v>59</v>
      </c>
      <c r="CG2" s="8">
        <f>CF2/618 * 100</f>
        <v>9.5469255663430417</v>
      </c>
      <c r="CH2" s="9" t="str">
        <f>CE2&amp;"（"&amp;CF2&amp;"项，占比"&amp;ROUND(CG2,2)&amp;"%）、"</f>
        <v>管理学（59项，占比9.55%）、</v>
      </c>
      <c r="CI2" s="3">
        <v>1</v>
      </c>
      <c r="CJ2" s="3" t="s">
        <v>80</v>
      </c>
      <c r="CK2" s="3">
        <v>162</v>
      </c>
      <c r="CL2" s="9">
        <f>CK2/618 * 100</f>
        <v>26.21359223300971</v>
      </c>
      <c r="CM2" s="25" t="str">
        <f>CJ2&amp;"（"&amp;CK2&amp;"项，占比"&amp;ROUND(CL2,2)&amp;"%）、"</f>
        <v>四川大学（162项，占比26.21%）、</v>
      </c>
      <c r="CN2" s="3">
        <v>1</v>
      </c>
      <c r="CO2" s="3" t="s">
        <v>958</v>
      </c>
      <c r="CP2" s="3" t="s">
        <v>27</v>
      </c>
      <c r="CQ2" s="3">
        <v>2</v>
      </c>
      <c r="CR2" s="8">
        <f t="shared" ref="CR2:CR25" si="6">CQ2/618 * 100</f>
        <v>0.3236245954692557</v>
      </c>
      <c r="CS2" t="str">
        <f>CO2&amp;"（"&amp;CP2&amp;"）、"</f>
        <v>孙德朝（四川师范大学）、</v>
      </c>
      <c r="CT2" t="s">
        <v>5</v>
      </c>
      <c r="CU2">
        <v>1034</v>
      </c>
      <c r="CV2" s="11">
        <f>CU2/9207 * 100</f>
        <v>11.230585424133812</v>
      </c>
      <c r="CW2">
        <v>2011</v>
      </c>
      <c r="CX2">
        <v>33</v>
      </c>
      <c r="CY2">
        <v>1121</v>
      </c>
      <c r="CZ2" s="11">
        <f>CX2/CY2 * 100</f>
        <v>2.9438001784121322</v>
      </c>
      <c r="DA2" s="3">
        <v>1</v>
      </c>
      <c r="DB2" s="3" t="s">
        <v>1016</v>
      </c>
      <c r="DC2" s="3">
        <v>35</v>
      </c>
      <c r="DD2" s="8">
        <f>DC2/348 * 100</f>
        <v>10.057471264367816</v>
      </c>
      <c r="DE2" s="25" t="str">
        <f>DB2&amp;"（"&amp;DC2&amp;"项，占比"&amp;ROUND(DD2,2)&amp;"%）、"</f>
        <v>民族学（35项，占比10.06%）、</v>
      </c>
      <c r="DF2" s="3">
        <v>1</v>
      </c>
      <c r="DG2" s="3" t="s">
        <v>80</v>
      </c>
      <c r="DH2" s="3">
        <v>94</v>
      </c>
      <c r="DI2" s="9">
        <f>DH2/348 * 100</f>
        <v>27.011494252873565</v>
      </c>
      <c r="DJ2" s="25" t="str">
        <f>DG2&amp;"（"&amp;DH2&amp;"项，占比"&amp;ROUND(DI2,2)&amp;"%）、"</f>
        <v>四川大学（94项，占比27.01%）、</v>
      </c>
      <c r="DK2" s="15">
        <v>1</v>
      </c>
      <c r="DL2" t="s">
        <v>1415</v>
      </c>
      <c r="DM2" t="s">
        <v>80</v>
      </c>
      <c r="DN2">
        <v>1</v>
      </c>
      <c r="DO2" s="8">
        <f>DN2/348 * 100</f>
        <v>0.28735632183908044</v>
      </c>
      <c r="DP2" t="s">
        <v>15</v>
      </c>
      <c r="DQ2">
        <v>415</v>
      </c>
      <c r="DR2" s="8">
        <f>DQ2/3999 * 100</f>
        <v>10.377594398599649</v>
      </c>
      <c r="DS2">
        <v>2011</v>
      </c>
      <c r="DT2">
        <v>54</v>
      </c>
      <c r="DU2">
        <v>485</v>
      </c>
      <c r="DV2" s="11">
        <f>DT2/DU2 * 100</f>
        <v>11.134020618556702</v>
      </c>
      <c r="DW2" s="3">
        <v>1</v>
      </c>
      <c r="DX2" s="3" t="s">
        <v>1016</v>
      </c>
      <c r="DY2" s="3">
        <v>45</v>
      </c>
      <c r="DZ2" s="8">
        <f>DY2/397 * 100</f>
        <v>11.335012594458437</v>
      </c>
      <c r="EA2" s="25" t="str">
        <f>DX2&amp;"（"&amp;DY2&amp;"项，占比"&amp;ROUND(DZ2,2)&amp;"%）、"</f>
        <v>民族学（45项，占比11.34%）、</v>
      </c>
      <c r="EB2" s="3">
        <v>1</v>
      </c>
      <c r="EC2" s="3" t="s">
        <v>50</v>
      </c>
      <c r="ED2" s="3">
        <v>40</v>
      </c>
      <c r="EE2" s="9">
        <f>ED2/397 * 100</f>
        <v>10.075566750629724</v>
      </c>
      <c r="EF2" s="25" t="str">
        <f>EC2&amp;"（"&amp;ED2&amp;"项，占比"&amp;ROUND(EE2,2)&amp;"%）、"</f>
        <v>西南民族大学（40项，占比10.08%）、</v>
      </c>
      <c r="EG2" s="3">
        <v>1</v>
      </c>
      <c r="EH2" s="3" t="s">
        <v>195</v>
      </c>
      <c r="EI2" s="3" t="s">
        <v>49</v>
      </c>
      <c r="EJ2" s="3">
        <v>2</v>
      </c>
      <c r="EK2" s="9">
        <f>EJ2/397 * 100</f>
        <v>0.50377833753148615</v>
      </c>
      <c r="EL2" t="str">
        <f>EH2&amp;"（"&amp;EI2&amp;"）、"</f>
        <v>高增安（西南交通大学）、</v>
      </c>
      <c r="EN2" t="s">
        <v>1780</v>
      </c>
      <c r="EO2">
        <v>382</v>
      </c>
      <c r="EP2" s="9">
        <f>EO2/3272 * 100</f>
        <v>11.67481662591687</v>
      </c>
      <c r="EQ2">
        <v>2011</v>
      </c>
      <c r="ER2">
        <v>12</v>
      </c>
      <c r="ES2">
        <v>295</v>
      </c>
      <c r="ET2" s="11">
        <f>ER2/ES2 * 100</f>
        <v>4.0677966101694913</v>
      </c>
      <c r="EU2" s="3">
        <v>1</v>
      </c>
      <c r="EV2" s="3" t="s">
        <v>77</v>
      </c>
      <c r="EW2" s="3">
        <v>16</v>
      </c>
      <c r="EX2" s="9">
        <f>EW2/106 * 100</f>
        <v>15.09433962264151</v>
      </c>
      <c r="EY2" s="25" t="str">
        <f>EV2&amp;"（"&amp;EW2&amp;"项，占比"&amp;ROUND(EX2,2)&amp;"%）、"</f>
        <v>中国文学（16项，占比15.09%）、</v>
      </c>
      <c r="EZ2" s="3">
        <v>1</v>
      </c>
      <c r="FA2" s="3" t="s">
        <v>80</v>
      </c>
      <c r="FB2" s="3">
        <v>21</v>
      </c>
      <c r="FC2" s="9">
        <f>FB2/106 * 100</f>
        <v>19.811320754716981</v>
      </c>
      <c r="FD2" s="25" t="str">
        <f>FA2&amp;"（"&amp;FB2&amp;"项，占比"&amp;ROUND(FC2,2)&amp;"%）、"</f>
        <v>四川大学（21项，占比19.81%）、</v>
      </c>
      <c r="FE2" s="3">
        <v>1</v>
      </c>
      <c r="FF2" s="3" t="s">
        <v>829</v>
      </c>
      <c r="FG2" s="3" t="s">
        <v>442</v>
      </c>
      <c r="FH2" s="3">
        <v>2</v>
      </c>
      <c r="FI2" s="8">
        <f t="shared" ref="FI2:FI31" si="7">FH2/106 * 100</f>
        <v>1.8867924528301887</v>
      </c>
      <c r="FJ2" t="str">
        <f>FF2&amp;"（"&amp;FG2&amp;"）、"</f>
        <v>董春林（成都师范学院）、</v>
      </c>
      <c r="FL2" s="3">
        <v>1</v>
      </c>
      <c r="FM2" s="3" t="s">
        <v>1742</v>
      </c>
      <c r="FN2" s="3">
        <v>44</v>
      </c>
      <c r="FO2" s="3">
        <v>1750</v>
      </c>
      <c r="FP2" s="9">
        <f>FN2/FO2 * 100</f>
        <v>2.5142857142857142</v>
      </c>
      <c r="FQ2" t="s">
        <v>5</v>
      </c>
      <c r="FR2">
        <v>219</v>
      </c>
      <c r="FS2" s="9">
        <f>FR2/1750 * 100</f>
        <v>12.514285714285714</v>
      </c>
      <c r="FT2">
        <v>2011</v>
      </c>
      <c r="FU2">
        <v>5</v>
      </c>
      <c r="FV2">
        <v>167</v>
      </c>
      <c r="FW2" s="9">
        <f t="shared" ref="FW2:FW10" si="8">FU2/FV2 * 100</f>
        <v>2.9940119760479043</v>
      </c>
      <c r="FX2" s="3">
        <v>1</v>
      </c>
      <c r="FY2" s="3" t="s">
        <v>1003</v>
      </c>
      <c r="FZ2" s="3">
        <v>0</v>
      </c>
      <c r="GA2" s="3">
        <v>17</v>
      </c>
      <c r="GB2" s="8">
        <v>0</v>
      </c>
      <c r="GC2" s="25" t="str">
        <f t="shared" ref="GC2:GC8" si="9">FZ2&amp;"（"&amp;GA2&amp;"项，占比"&amp;ROUND(GB2,2)&amp;"%）、"</f>
        <v>0（17项，占比0%）、</v>
      </c>
      <c r="GD2" s="3">
        <v>1</v>
      </c>
      <c r="GE2" s="3" t="s">
        <v>27</v>
      </c>
      <c r="GF2" s="3">
        <v>9</v>
      </c>
      <c r="GG2" s="9">
        <f>GF2/44 * 100</f>
        <v>20.454545454545457</v>
      </c>
      <c r="GH2" s="25" t="str">
        <f t="shared" ref="GH2:GH8" si="10">GE2&amp;"（"&amp;GF2&amp;"项，占比"&amp;ROUND(GG2,2)&amp;"%）、"</f>
        <v>四川师范大学（9项，占比20.45%）、</v>
      </c>
      <c r="GI2" s="3">
        <v>1</v>
      </c>
      <c r="GJ2" s="3" t="s">
        <v>1648</v>
      </c>
      <c r="GK2" s="3">
        <v>2</v>
      </c>
      <c r="GL2" s="9">
        <f t="shared" ref="GL2:GL31" si="11">GK2/44 * 100</f>
        <v>4.5454545454545459</v>
      </c>
      <c r="GM2" t="s">
        <v>5</v>
      </c>
      <c r="GN2">
        <v>223</v>
      </c>
      <c r="GO2" s="9">
        <f>GN2/1477 * 100</f>
        <v>15.098171970209883</v>
      </c>
      <c r="GP2">
        <v>2011</v>
      </c>
      <c r="GQ2">
        <v>5</v>
      </c>
      <c r="GR2">
        <v>142</v>
      </c>
      <c r="GS2" s="9">
        <f t="shared" ref="GS2:GS10" si="12">GQ2/GR2 * 100</f>
        <v>3.5211267605633805</v>
      </c>
      <c r="GT2" s="3">
        <v>1</v>
      </c>
      <c r="GU2" s="3" t="s">
        <v>1003</v>
      </c>
      <c r="GV2" s="3"/>
      <c r="GW2" s="3">
        <v>59</v>
      </c>
      <c r="GX2" s="8">
        <f t="shared" ref="GX2:GX10" si="13">GV2/GW2 * 100</f>
        <v>0</v>
      </c>
      <c r="GY2" s="3">
        <v>1</v>
      </c>
      <c r="GZ2" s="3" t="s">
        <v>50</v>
      </c>
      <c r="HA2" s="3">
        <v>9</v>
      </c>
      <c r="HB2" s="9">
        <f t="shared" ref="HB2:HB31" si="14">HA2/44 * 100</f>
        <v>20.454545454545457</v>
      </c>
      <c r="HC2" s="25" t="str">
        <f t="shared" ref="HC2:HC8" si="15">GZ2&amp;"（"&amp;HA2&amp;"项，占比"&amp;ROUND(HB2,2)&amp;"%）、"</f>
        <v>西南民族大学（9项，占比20.45%）、</v>
      </c>
      <c r="HD2" s="3">
        <v>1</v>
      </c>
      <c r="HE2" t="s">
        <v>1715</v>
      </c>
      <c r="HF2">
        <v>1</v>
      </c>
      <c r="HG2" s="9">
        <f t="shared" ref="HG2:HG31" si="16">HF2/44 * 100</f>
        <v>2.2727272727272729</v>
      </c>
      <c r="HI2" t="s">
        <v>5</v>
      </c>
      <c r="HJ2">
        <v>494</v>
      </c>
      <c r="HK2" s="11">
        <f>HJ2/867 * 100</f>
        <v>56.978085351787776</v>
      </c>
      <c r="HL2">
        <v>2011</v>
      </c>
      <c r="HM2">
        <v>0</v>
      </c>
      <c r="HN2">
        <v>41</v>
      </c>
      <c r="HO2" s="8">
        <f t="shared" ref="HO2:HO10" si="17">HM2/HN2 * 100</f>
        <v>0</v>
      </c>
      <c r="HP2" s="3">
        <v>1</v>
      </c>
      <c r="HQ2" s="3" t="s">
        <v>70</v>
      </c>
      <c r="HR2" s="3">
        <v>2</v>
      </c>
      <c r="HS2" s="9">
        <f>HR2/4 * 100</f>
        <v>50</v>
      </c>
      <c r="HT2" s="25" t="str">
        <f t="shared" ref="HT2:HT8" si="18">HQ2&amp;"（"&amp;HR2&amp;"项，占比"&amp;ROUND(HS2,2)&amp;"%）、"</f>
        <v>法学（2项，占比50%）、</v>
      </c>
      <c r="HU2" s="3">
        <v>1</v>
      </c>
      <c r="HV2" s="3" t="s">
        <v>80</v>
      </c>
      <c r="HW2" s="3">
        <v>2</v>
      </c>
      <c r="HX2" s="9">
        <f>HW2/4 * 100</f>
        <v>50</v>
      </c>
      <c r="HY2" s="25" t="str">
        <f t="shared" ref="HY2:HY8" si="19">HV2&amp;"（"&amp;HW2&amp;"项，占比"&amp;ROUND(HX2,2)&amp;"%）、"</f>
        <v>四川大学（2项，占比50%）、</v>
      </c>
      <c r="HZ2" s="3">
        <v>1</v>
      </c>
      <c r="IA2" s="3" t="s">
        <v>1055</v>
      </c>
      <c r="IB2" s="3" t="s">
        <v>80</v>
      </c>
      <c r="IC2" s="3">
        <v>1</v>
      </c>
      <c r="ID2" s="25" t="str">
        <f>IA2&amp;"（"&amp;IB2&amp;"项，占比"&amp;ROUND(IC2,2)&amp;"%）、"</f>
        <v>杨翠柏（四川大学项，占比1%）、</v>
      </c>
      <c r="IE2" s="9">
        <f>IC2/4 * 100</f>
        <v>25</v>
      </c>
    </row>
    <row r="3" spans="1:239" x14ac:dyDescent="0.15">
      <c r="A3" s="3">
        <v>2</v>
      </c>
      <c r="B3" s="3">
        <v>36</v>
      </c>
      <c r="C3" s="3" t="s">
        <v>2</v>
      </c>
      <c r="D3" s="8">
        <f t="shared" ref="D3:D32" si="20">B3/396 * 100</f>
        <v>9.0909090909090917</v>
      </c>
      <c r="E3" s="3"/>
      <c r="F3" s="3">
        <v>2</v>
      </c>
      <c r="G3" s="3">
        <v>2012</v>
      </c>
      <c r="H3" s="5">
        <v>2</v>
      </c>
      <c r="I3" s="5">
        <v>65</v>
      </c>
      <c r="J3" s="8">
        <f t="shared" ref="J3:J9" si="21">H3/I3 * 100</f>
        <v>3.0769230769230771</v>
      </c>
      <c r="K3" s="3">
        <v>2</v>
      </c>
      <c r="L3" s="3" t="s">
        <v>70</v>
      </c>
      <c r="M3" s="3">
        <v>2</v>
      </c>
      <c r="N3" s="9">
        <f t="shared" si="0"/>
        <v>15.384615384615385</v>
      </c>
      <c r="O3" s="3">
        <v>2</v>
      </c>
      <c r="P3" s="3" t="s">
        <v>67</v>
      </c>
      <c r="Q3" s="5">
        <v>2</v>
      </c>
      <c r="R3" s="9">
        <f t="shared" si="1"/>
        <v>15.384615384615385</v>
      </c>
      <c r="S3" s="3">
        <v>2</v>
      </c>
      <c r="T3" s="3" t="s">
        <v>1007</v>
      </c>
      <c r="U3" s="3" t="s">
        <v>87</v>
      </c>
      <c r="V3" s="3">
        <v>1</v>
      </c>
      <c r="W3" s="9">
        <f t="shared" si="2"/>
        <v>7.6923076923076925</v>
      </c>
      <c r="X3" t="str">
        <f t="shared" ref="X3:X14" si="22">T3&amp;"（"&amp;U3&amp;"）、"</f>
        <v>杜受祜（四川省社会科学院）、</v>
      </c>
      <c r="Y3">
        <v>301</v>
      </c>
      <c r="Z3" s="13" t="s">
        <v>4</v>
      </c>
      <c r="AA3" s="8">
        <f t="shared" ref="AA3:AA38" si="23">Y3/2123 * 100</f>
        <v>14.178049929345265</v>
      </c>
      <c r="AC3">
        <v>2012</v>
      </c>
      <c r="AD3">
        <v>4</v>
      </c>
      <c r="AE3">
        <v>248</v>
      </c>
      <c r="AF3" s="11">
        <f t="shared" ref="AF3:AF10" si="24">AD3/AE3 * 100</f>
        <v>1.6129032258064515</v>
      </c>
      <c r="AG3" s="3">
        <v>2</v>
      </c>
      <c r="AH3" s="3" t="s">
        <v>1016</v>
      </c>
      <c r="AI3" s="3">
        <v>9</v>
      </c>
      <c r="AJ3" s="9">
        <f t="shared" si="3"/>
        <v>12.5</v>
      </c>
      <c r="AK3" s="3">
        <v>2</v>
      </c>
      <c r="AL3" s="3" t="s">
        <v>50</v>
      </c>
      <c r="AM3" s="3">
        <v>18</v>
      </c>
      <c r="AN3" s="8">
        <f t="shared" si="4"/>
        <v>25</v>
      </c>
      <c r="AO3" s="3">
        <v>2</v>
      </c>
      <c r="AP3" s="3" t="s">
        <v>1006</v>
      </c>
      <c r="AQ3" s="3" t="s">
        <v>80</v>
      </c>
      <c r="AR3" s="3">
        <v>2</v>
      </c>
      <c r="AT3" s="3">
        <v>2</v>
      </c>
      <c r="AU3" s="3" t="s">
        <v>656</v>
      </c>
      <c r="AV3" s="3">
        <v>618</v>
      </c>
      <c r="AW3" s="3">
        <v>18949</v>
      </c>
      <c r="AX3" s="9">
        <f t="shared" ref="AX3:AX6" si="25">AV3/AW3 * 100</f>
        <v>3.2613858251095045</v>
      </c>
      <c r="AY3">
        <v>203</v>
      </c>
      <c r="AZ3" t="s">
        <v>2</v>
      </c>
      <c r="BA3" s="8">
        <f t="shared" ref="BA3:BA38" si="26">AY3/2123 * 100</f>
        <v>9.5619406500235513</v>
      </c>
      <c r="BB3">
        <v>2012</v>
      </c>
      <c r="BC3">
        <v>11</v>
      </c>
      <c r="BD3">
        <v>283</v>
      </c>
      <c r="BE3" s="11">
        <f t="shared" ref="BE3:BE10" si="27">BC3/BD3 * 100</f>
        <v>3.8869257950530036</v>
      </c>
      <c r="BF3" s="3">
        <v>2</v>
      </c>
      <c r="BG3" s="3" t="s">
        <v>69</v>
      </c>
      <c r="BH3" s="3">
        <v>9</v>
      </c>
      <c r="BI3" s="9">
        <f t="shared" ref="BI3:BI22" si="28">BH3/83 * 100</f>
        <v>10.843373493975903</v>
      </c>
      <c r="BJ3" s="9" t="str">
        <f t="shared" ref="BJ3:BJ8" si="29">BG3&amp;"（"&amp;BH3&amp;"项，占比"&amp;ROUND(BI3,2)&amp;"%）、"</f>
        <v>管理学（9项，占比10.84%）、</v>
      </c>
      <c r="BK3" s="3">
        <v>2</v>
      </c>
      <c r="BL3" s="3" t="s">
        <v>50</v>
      </c>
      <c r="BM3" s="3">
        <v>11</v>
      </c>
      <c r="BN3" s="8">
        <f t="shared" ref="BN3:BN22" si="30">BM3/83 * 100</f>
        <v>13.253012048192772</v>
      </c>
      <c r="BO3" s="9" t="str">
        <f t="shared" ref="BO3:BO8" si="31">BL3&amp;"（"&amp;BM3&amp;"项，占比"&amp;ROUND(BN3,2)&amp;"%）、"</f>
        <v>西南民族大学（11项，占比13.25%）、</v>
      </c>
      <c r="BP3" s="3">
        <v>2</v>
      </c>
      <c r="BQ3" s="3" t="s">
        <v>300</v>
      </c>
      <c r="BR3" s="3" t="s">
        <v>80</v>
      </c>
      <c r="BS3" s="3">
        <v>2</v>
      </c>
      <c r="BT3" s="9">
        <f t="shared" si="5"/>
        <v>2.4096385542168677</v>
      </c>
      <c r="BU3" t="str">
        <f t="shared" ref="BU3:BU14" si="32">BQ3&amp;"（"&amp;BR3&amp;"）、"</f>
        <v>龙宗智（四川大学）、</v>
      </c>
      <c r="BV3" t="s">
        <v>2</v>
      </c>
      <c r="BW3">
        <v>1407</v>
      </c>
      <c r="BX3">
        <f t="shared" ref="BX3:BX66" si="33">BW3/18949 * 100</f>
        <v>7.4251939416328048</v>
      </c>
      <c r="BZ3">
        <v>2012</v>
      </c>
      <c r="CA3">
        <v>55</v>
      </c>
      <c r="CB3">
        <v>1806</v>
      </c>
      <c r="CC3" s="11">
        <f t="shared" ref="CC3:CC10" si="34">CA3/CB3 * 100</f>
        <v>3.0454042081949058</v>
      </c>
      <c r="CD3" s="3">
        <v>2</v>
      </c>
      <c r="CE3" s="3" t="s">
        <v>68</v>
      </c>
      <c r="CF3" s="3">
        <v>59</v>
      </c>
      <c r="CG3" s="8">
        <f t="shared" ref="CG3:CG25" si="35">CF3/618 * 100</f>
        <v>9.5469255663430417</v>
      </c>
      <c r="CH3" s="9" t="str">
        <f t="shared" ref="CH3:CH8" si="36">CE3&amp;"（"&amp;CF3&amp;"项，占比"&amp;ROUND(CG3,2)&amp;"%）、"</f>
        <v>应用经济（59项，占比9.55%）、</v>
      </c>
      <c r="CI3" s="3">
        <v>2</v>
      </c>
      <c r="CJ3" s="3" t="s">
        <v>50</v>
      </c>
      <c r="CK3" s="3">
        <v>91</v>
      </c>
      <c r="CL3" s="9">
        <f t="shared" ref="CL3:CL37" si="37">CK3/618 * 100</f>
        <v>14.724919093851133</v>
      </c>
      <c r="CM3" s="25" t="str">
        <f t="shared" ref="CM3:CM8" si="38">CJ3&amp;"（"&amp;CK3&amp;"项，占比"&amp;ROUND(CL3,2)&amp;"%）、"</f>
        <v>西南民族大学（91项，占比14.72%）、</v>
      </c>
      <c r="CN3" s="3">
        <v>2</v>
      </c>
      <c r="CO3" s="3" t="s">
        <v>1338</v>
      </c>
      <c r="CP3" s="3" t="s">
        <v>25</v>
      </c>
      <c r="CQ3" s="3">
        <v>2</v>
      </c>
      <c r="CR3" s="8">
        <f t="shared" si="6"/>
        <v>0.3236245954692557</v>
      </c>
      <c r="CS3" t="str">
        <f t="shared" ref="CS3:CS14" si="39">CO3&amp;"（"&amp;CP3&amp;"）、"</f>
        <v>任中平（西华师范大学）、</v>
      </c>
      <c r="CT3" t="s">
        <v>4</v>
      </c>
      <c r="CU3">
        <v>819</v>
      </c>
      <c r="CV3" s="11">
        <f t="shared" ref="CV3:CV38" si="40">CU3/9207 * 100</f>
        <v>8.895405669599219</v>
      </c>
      <c r="CW3">
        <v>2012</v>
      </c>
      <c r="CX3">
        <v>41</v>
      </c>
      <c r="CY3">
        <v>1326</v>
      </c>
      <c r="CZ3" s="11">
        <f t="shared" ref="CZ3:CZ10" si="41">CX3/CY3 * 100</f>
        <v>3.0920060331825039</v>
      </c>
      <c r="DA3" s="3">
        <v>2</v>
      </c>
      <c r="DB3" s="3" t="s">
        <v>69</v>
      </c>
      <c r="DC3" s="3">
        <v>30</v>
      </c>
      <c r="DD3" s="8">
        <f t="shared" ref="DD3:DD25" si="42">DC3/348 * 100</f>
        <v>8.6206896551724146</v>
      </c>
      <c r="DE3" s="25" t="str">
        <f t="shared" ref="DE3:DE8" si="43">DB3&amp;"（"&amp;DC3&amp;"项，占比"&amp;ROUND(DD3,2)&amp;"%）、"</f>
        <v>管理学（30项，占比8.62%）、</v>
      </c>
      <c r="DF3" s="3">
        <v>2</v>
      </c>
      <c r="DG3" s="3" t="s">
        <v>67</v>
      </c>
      <c r="DH3" s="3">
        <v>55</v>
      </c>
      <c r="DI3" s="9">
        <f t="shared" ref="DI3:DI31" si="44">DH3/348 * 100</f>
        <v>15.804597701149426</v>
      </c>
      <c r="DJ3" s="25" t="str">
        <f t="shared" ref="DJ3:DJ8" si="45">DG3&amp;"（"&amp;DH3&amp;"项，占比"&amp;ROUND(DI3,2)&amp;"%）、"</f>
        <v>西南财经大学（55项，占比15.8%）、</v>
      </c>
      <c r="DK3" s="15">
        <v>2</v>
      </c>
      <c r="DL3" t="s">
        <v>1377</v>
      </c>
      <c r="DM3" t="s">
        <v>27</v>
      </c>
      <c r="DN3">
        <v>1</v>
      </c>
      <c r="DO3" s="8">
        <f t="shared" ref="DO3:DO31" si="46">DN3/348 * 100</f>
        <v>0.28735632183908044</v>
      </c>
      <c r="DP3" t="s">
        <v>33</v>
      </c>
      <c r="DQ3">
        <v>412</v>
      </c>
      <c r="DR3" s="8">
        <f t="shared" ref="DR3:DR23" si="47">DQ3/3999 * 100</f>
        <v>10.302575643910977</v>
      </c>
      <c r="DS3">
        <v>2012</v>
      </c>
      <c r="DT3">
        <v>55</v>
      </c>
      <c r="DU3">
        <v>542</v>
      </c>
      <c r="DV3" s="11">
        <f t="shared" ref="DV3:DV10" si="48">DT3/DU3 * 100</f>
        <v>10.14760147601476</v>
      </c>
      <c r="DW3" s="3">
        <v>2</v>
      </c>
      <c r="DX3" s="3" t="s">
        <v>77</v>
      </c>
      <c r="DY3" s="3">
        <v>38</v>
      </c>
      <c r="DZ3" s="8">
        <f t="shared" ref="DZ3:DZ31" si="49">DY3/397 * 100</f>
        <v>9.5717884130982362</v>
      </c>
      <c r="EA3" s="25" t="str">
        <f t="shared" ref="EA3:EA8" si="50">DX3&amp;"（"&amp;DY3&amp;"项，占比"&amp;ROUND(DZ3,2)&amp;"%）、"</f>
        <v>中国文学（38项，占比9.57%）、</v>
      </c>
      <c r="EB3" s="3">
        <v>2</v>
      </c>
      <c r="EC3" s="3" t="s">
        <v>87</v>
      </c>
      <c r="ED3" s="3">
        <v>39</v>
      </c>
      <c r="EE3" s="9">
        <f t="shared" ref="EE3:EE47" si="51">ED3/397 * 100</f>
        <v>9.8236775818639792</v>
      </c>
      <c r="EF3" s="25" t="str">
        <f t="shared" ref="EF3:EF8" si="52">EC3&amp;"（"&amp;ED3&amp;"项，占比"&amp;ROUND(EE3,2)&amp;"%）、"</f>
        <v>四川省社会科学院（39项，占比9.82%）、</v>
      </c>
      <c r="EG3" s="3">
        <v>2</v>
      </c>
      <c r="EH3" s="3" t="s">
        <v>1112</v>
      </c>
      <c r="EI3" s="3" t="s">
        <v>61</v>
      </c>
      <c r="EJ3" s="3">
        <v>2</v>
      </c>
      <c r="EK3" s="9">
        <f t="shared" ref="EK3:EK31" si="53">EJ3/397 * 100</f>
        <v>0.50377833753148615</v>
      </c>
      <c r="EL3" t="str">
        <f t="shared" ref="EL3:EL14" si="54">EH3&amp;"（"&amp;EI3&amp;"）、"</f>
        <v>李晓琴（成都理工大学）、</v>
      </c>
      <c r="EN3" t="s">
        <v>2</v>
      </c>
      <c r="EO3">
        <v>299</v>
      </c>
      <c r="EP3" s="9">
        <f t="shared" ref="EP3:EP31" si="55">EO3/3272 * 100</f>
        <v>9.1381418092909534</v>
      </c>
      <c r="EQ3">
        <v>2012</v>
      </c>
      <c r="ER3">
        <v>8</v>
      </c>
      <c r="ES3">
        <v>298</v>
      </c>
      <c r="ET3" s="11">
        <f t="shared" ref="ET3:ET10" si="56">ER3/ES3 * 100</f>
        <v>2.6845637583892619</v>
      </c>
      <c r="EU3" s="3">
        <v>2</v>
      </c>
      <c r="EV3" s="3" t="s">
        <v>75</v>
      </c>
      <c r="EW3" s="3">
        <v>13</v>
      </c>
      <c r="EX3" s="9">
        <f t="shared" ref="EX3:EX31" si="57">EW3/106 * 100</f>
        <v>12.264150943396226</v>
      </c>
      <c r="EY3" s="25" t="str">
        <f t="shared" ref="EY3:EY8" si="58">EV3&amp;"（"&amp;EW3&amp;"项，占比"&amp;ROUND(EX3,2)&amp;"%）、"</f>
        <v>哲学（13项，占比12.26%）、</v>
      </c>
      <c r="EZ3" s="3">
        <v>2</v>
      </c>
      <c r="FA3" s="3" t="s">
        <v>25</v>
      </c>
      <c r="FB3" s="3">
        <v>20</v>
      </c>
      <c r="FC3" s="9">
        <f t="shared" ref="FC3:FC31" si="59">FB3/106 * 100</f>
        <v>18.867924528301888</v>
      </c>
      <c r="FD3" s="25" t="str">
        <f t="shared" ref="FD3:FD8" si="60">FA3&amp;"（"&amp;FB3&amp;"项，占比"&amp;ROUND(FC3,2)&amp;"%）、"</f>
        <v>西华师范大学（20项，占比18.87%）、</v>
      </c>
      <c r="FE3" s="17">
        <v>2</v>
      </c>
      <c r="FF3" t="s">
        <v>130</v>
      </c>
      <c r="FG3" t="s">
        <v>67</v>
      </c>
      <c r="FH3">
        <v>1</v>
      </c>
      <c r="FI3" s="8">
        <f t="shared" si="7"/>
        <v>0.94339622641509435</v>
      </c>
      <c r="FJ3" t="str">
        <f t="shared" ref="FJ3:FJ14" si="61">FF3&amp;"（"&amp;FG3&amp;"）、"</f>
        <v>文峰（西南财经大学）、</v>
      </c>
      <c r="FL3" s="3">
        <v>2</v>
      </c>
      <c r="FM3" s="3" t="s">
        <v>1743</v>
      </c>
      <c r="FN3" s="3">
        <v>44</v>
      </c>
      <c r="FO3" s="3">
        <v>1477</v>
      </c>
      <c r="FP3" s="9">
        <f>FN3/FO3 * 100</f>
        <v>2.9790115098171968</v>
      </c>
      <c r="FQ3" t="s">
        <v>2</v>
      </c>
      <c r="FR3">
        <v>143</v>
      </c>
      <c r="FS3" s="9">
        <f t="shared" ref="FS3:FS36" si="62">FR3/1750 * 100</f>
        <v>8.1714285714285708</v>
      </c>
      <c r="FT3">
        <v>2012</v>
      </c>
      <c r="FU3">
        <v>3</v>
      </c>
      <c r="FV3">
        <v>172</v>
      </c>
      <c r="FW3" s="9">
        <f t="shared" si="8"/>
        <v>1.7441860465116279</v>
      </c>
      <c r="FX3" s="3">
        <v>2</v>
      </c>
      <c r="FY3" s="3" t="s">
        <v>654</v>
      </c>
      <c r="FZ3" s="3">
        <v>0</v>
      </c>
      <c r="GA3" s="3">
        <v>69</v>
      </c>
      <c r="GB3" s="8">
        <v>0</v>
      </c>
      <c r="GC3" s="25" t="str">
        <f t="shared" si="9"/>
        <v>0（69项，占比0%）、</v>
      </c>
      <c r="GD3" s="3">
        <v>2</v>
      </c>
      <c r="GE3" s="3" t="s">
        <v>25</v>
      </c>
      <c r="GF3" s="3">
        <v>4</v>
      </c>
      <c r="GG3" s="9">
        <f t="shared" ref="GG3:GG31" si="63">GF3/44 * 100</f>
        <v>9.0909090909090917</v>
      </c>
      <c r="GH3" s="25" t="str">
        <f t="shared" si="10"/>
        <v>西华师范大学（4项，占比9.09%）、</v>
      </c>
      <c r="GI3" s="17">
        <v>2</v>
      </c>
      <c r="GJ3" t="s">
        <v>1667</v>
      </c>
      <c r="GK3">
        <v>1</v>
      </c>
      <c r="GL3" s="20">
        <f t="shared" si="11"/>
        <v>2.2727272727272729</v>
      </c>
      <c r="GM3" t="s">
        <v>2</v>
      </c>
      <c r="GN3">
        <v>141</v>
      </c>
      <c r="GO3" s="9">
        <f t="shared" ref="GO3:GO36" si="64">GN3/1477 * 100</f>
        <v>9.5463777928232911</v>
      </c>
      <c r="GP3">
        <v>2012</v>
      </c>
      <c r="GQ3">
        <v>2</v>
      </c>
      <c r="GR3">
        <v>123</v>
      </c>
      <c r="GS3" s="9">
        <f t="shared" si="12"/>
        <v>1.6260162601626018</v>
      </c>
      <c r="GT3" s="3">
        <v>2</v>
      </c>
      <c r="GU3" s="3" t="s">
        <v>654</v>
      </c>
      <c r="GV3" s="3"/>
      <c r="GW3" s="3">
        <v>60</v>
      </c>
      <c r="GX3" s="8">
        <f t="shared" si="13"/>
        <v>0</v>
      </c>
      <c r="GY3" s="3">
        <v>2</v>
      </c>
      <c r="GZ3" s="3" t="s">
        <v>27</v>
      </c>
      <c r="HA3" s="3">
        <v>7</v>
      </c>
      <c r="HB3" s="9">
        <f t="shared" si="14"/>
        <v>15.909090909090908</v>
      </c>
      <c r="HC3" s="25" t="str">
        <f t="shared" si="15"/>
        <v>四川师范大学（7项，占比15.91%）、</v>
      </c>
      <c r="HD3" s="17">
        <v>2</v>
      </c>
      <c r="HE3" t="s">
        <v>1720</v>
      </c>
      <c r="HF3">
        <v>1</v>
      </c>
      <c r="HG3" s="20">
        <f t="shared" si="16"/>
        <v>2.2727272727272729</v>
      </c>
      <c r="HI3" t="s">
        <v>4</v>
      </c>
      <c r="HJ3">
        <v>87</v>
      </c>
      <c r="HK3" s="11">
        <f t="shared" ref="HK3:HK31" si="65">HJ3/867 * 100</f>
        <v>10.034602076124568</v>
      </c>
      <c r="HL3">
        <v>2012</v>
      </c>
      <c r="HM3">
        <v>0</v>
      </c>
      <c r="HN3">
        <v>73</v>
      </c>
      <c r="HO3" s="8">
        <f t="shared" si="17"/>
        <v>0</v>
      </c>
      <c r="HP3" s="3">
        <v>2</v>
      </c>
      <c r="HQ3" s="3" t="s">
        <v>78</v>
      </c>
      <c r="HR3" s="3">
        <v>1</v>
      </c>
      <c r="HS3" s="9">
        <f>HR3/4 * 100</f>
        <v>25</v>
      </c>
      <c r="HT3" s="25" t="str">
        <f t="shared" si="18"/>
        <v>中国历史（1项，占比25%）、</v>
      </c>
      <c r="HU3" s="3">
        <v>2</v>
      </c>
      <c r="HV3" s="3" t="s">
        <v>50</v>
      </c>
      <c r="HW3" s="3">
        <v>1</v>
      </c>
      <c r="HX3" s="9">
        <f t="shared" ref="HX3:HX5" si="66">HW3/4 * 100</f>
        <v>25</v>
      </c>
      <c r="HY3" s="25" t="str">
        <f t="shared" si="19"/>
        <v>西南民族大学（1项，占比25%）、</v>
      </c>
      <c r="HZ3" s="3">
        <v>2</v>
      </c>
      <c r="IA3" s="3" t="s">
        <v>1415</v>
      </c>
      <c r="IB3" s="3" t="s">
        <v>80</v>
      </c>
      <c r="IC3" s="3">
        <v>1</v>
      </c>
      <c r="ID3" s="25" t="str">
        <f t="shared" ref="ID3:ID8" si="67">IA3&amp;"（"&amp;IB3&amp;"项，占比"&amp;ROUND(IC3,2)&amp;"%）、"</f>
        <v>王竹（四川大学项，占比1%）、</v>
      </c>
      <c r="IE3" s="9">
        <f t="shared" ref="IE3:IE6" si="68">IC3/4 * 100</f>
        <v>25</v>
      </c>
    </row>
    <row r="4" spans="1:239" x14ac:dyDescent="0.15">
      <c r="A4" s="3">
        <v>3</v>
      </c>
      <c r="B4" s="3">
        <v>35</v>
      </c>
      <c r="C4" s="3" t="s">
        <v>1416</v>
      </c>
      <c r="D4" s="8">
        <f t="shared" si="20"/>
        <v>8.8383838383838391</v>
      </c>
      <c r="E4" s="3"/>
      <c r="F4" s="3">
        <v>3</v>
      </c>
      <c r="G4" s="3">
        <v>2013</v>
      </c>
      <c r="H4" s="7">
        <v>0</v>
      </c>
      <c r="I4" s="5">
        <v>56</v>
      </c>
      <c r="J4" s="8">
        <f t="shared" si="21"/>
        <v>0</v>
      </c>
      <c r="K4" s="3">
        <v>3</v>
      </c>
      <c r="L4" s="3" t="s">
        <v>69</v>
      </c>
      <c r="M4" s="3">
        <v>1</v>
      </c>
      <c r="N4" s="9">
        <f t="shared" si="0"/>
        <v>7.6923076923076925</v>
      </c>
      <c r="O4" s="3">
        <v>3</v>
      </c>
      <c r="P4" s="3" t="s">
        <v>25</v>
      </c>
      <c r="Q4" s="5">
        <v>2</v>
      </c>
      <c r="R4" s="9">
        <f t="shared" si="1"/>
        <v>15.384615384615385</v>
      </c>
      <c r="S4" s="3">
        <v>3</v>
      </c>
      <c r="T4" s="3" t="s">
        <v>165</v>
      </c>
      <c r="U4" s="3" t="s">
        <v>50</v>
      </c>
      <c r="V4" s="3">
        <v>1</v>
      </c>
      <c r="W4" s="9">
        <f t="shared" si="2"/>
        <v>7.6923076923076925</v>
      </c>
      <c r="X4" t="str">
        <f t="shared" si="22"/>
        <v>杜文忠（西南民族大学）、</v>
      </c>
      <c r="Y4">
        <v>148</v>
      </c>
      <c r="Z4" s="13" t="s">
        <v>2</v>
      </c>
      <c r="AA4" s="8">
        <f t="shared" si="23"/>
        <v>6.9712670748940182</v>
      </c>
      <c r="AC4">
        <v>2013</v>
      </c>
      <c r="AD4">
        <v>10</v>
      </c>
      <c r="AE4">
        <v>200</v>
      </c>
      <c r="AF4" s="11">
        <f t="shared" si="24"/>
        <v>5</v>
      </c>
      <c r="AG4" s="3">
        <v>3</v>
      </c>
      <c r="AH4" s="3" t="s">
        <v>69</v>
      </c>
      <c r="AI4" s="3">
        <v>7</v>
      </c>
      <c r="AJ4" s="9">
        <f t="shared" si="3"/>
        <v>9.7222222222222232</v>
      </c>
      <c r="AK4" s="3">
        <v>3</v>
      </c>
      <c r="AL4" s="3" t="s">
        <v>67</v>
      </c>
      <c r="AM4" s="3">
        <v>7</v>
      </c>
      <c r="AN4" s="8">
        <f t="shared" si="4"/>
        <v>9.7222222222222232</v>
      </c>
      <c r="AO4" s="3">
        <v>3</v>
      </c>
      <c r="AP4" s="3" t="s">
        <v>824</v>
      </c>
      <c r="AQ4" s="3" t="s">
        <v>80</v>
      </c>
      <c r="AR4" s="3">
        <v>1</v>
      </c>
      <c r="AT4" s="3">
        <v>3</v>
      </c>
      <c r="AU4" s="3" t="s">
        <v>658</v>
      </c>
      <c r="AV4" s="3">
        <v>348</v>
      </c>
      <c r="AW4" s="3">
        <v>9207</v>
      </c>
      <c r="AX4" s="9">
        <f t="shared" si="25"/>
        <v>3.7797328119908769</v>
      </c>
      <c r="AY4">
        <v>184</v>
      </c>
      <c r="AZ4" t="s">
        <v>4</v>
      </c>
      <c r="BA4" s="8">
        <f t="shared" si="26"/>
        <v>8.6669806877060758</v>
      </c>
      <c r="BB4">
        <v>2013</v>
      </c>
      <c r="BC4">
        <v>7</v>
      </c>
      <c r="BD4">
        <v>272</v>
      </c>
      <c r="BE4" s="11">
        <f t="shared" si="27"/>
        <v>2.5735294117647056</v>
      </c>
      <c r="BF4" s="3">
        <v>3</v>
      </c>
      <c r="BG4" s="3" t="s">
        <v>70</v>
      </c>
      <c r="BH4" s="3">
        <v>9</v>
      </c>
      <c r="BI4" s="9">
        <f t="shared" si="28"/>
        <v>10.843373493975903</v>
      </c>
      <c r="BJ4" s="9" t="str">
        <f t="shared" si="29"/>
        <v>法学（9项，占比10.84%）、</v>
      </c>
      <c r="BK4" s="3">
        <v>3</v>
      </c>
      <c r="BL4" s="3" t="s">
        <v>67</v>
      </c>
      <c r="BM4" s="3">
        <v>9</v>
      </c>
      <c r="BN4" s="8">
        <f t="shared" si="30"/>
        <v>10.843373493975903</v>
      </c>
      <c r="BO4" s="9" t="str">
        <f t="shared" si="31"/>
        <v>西南财经大学（9项，占比10.84%）、</v>
      </c>
      <c r="BP4" s="3">
        <v>3</v>
      </c>
      <c r="BQ4" s="3" t="s">
        <v>1023</v>
      </c>
      <c r="BR4" s="3" t="s">
        <v>80</v>
      </c>
      <c r="BS4" s="3">
        <v>2</v>
      </c>
      <c r="BT4" s="9">
        <f t="shared" si="5"/>
        <v>2.4096385542168677</v>
      </c>
      <c r="BU4" t="str">
        <f t="shared" si="32"/>
        <v>杨永忠（四川大学）、</v>
      </c>
      <c r="BV4" t="s">
        <v>4</v>
      </c>
      <c r="BW4">
        <v>1323</v>
      </c>
      <c r="BX4">
        <f t="shared" si="33"/>
        <v>6.9818987809383088</v>
      </c>
      <c r="BZ4">
        <v>2013</v>
      </c>
      <c r="CA4">
        <v>70</v>
      </c>
      <c r="CB4">
        <v>2023</v>
      </c>
      <c r="CC4" s="11">
        <f t="shared" si="34"/>
        <v>3.4602076124567476</v>
      </c>
      <c r="CD4" s="3">
        <v>3</v>
      </c>
      <c r="CE4" s="3" t="s">
        <v>1016</v>
      </c>
      <c r="CF4" s="3">
        <v>55</v>
      </c>
      <c r="CG4" s="8">
        <f t="shared" si="35"/>
        <v>8.89967637540453</v>
      </c>
      <c r="CH4" s="9" t="str">
        <f t="shared" si="36"/>
        <v>民族学（55项，占比8.9%）、</v>
      </c>
      <c r="CI4" s="3">
        <v>3</v>
      </c>
      <c r="CJ4" s="3" t="s">
        <v>67</v>
      </c>
      <c r="CK4" s="3">
        <v>58</v>
      </c>
      <c r="CL4" s="9">
        <f t="shared" si="37"/>
        <v>9.3851132686084142</v>
      </c>
      <c r="CM4" s="25" t="str">
        <f t="shared" si="38"/>
        <v>西南财经大学（58项，占比9.39%）、</v>
      </c>
      <c r="CN4" s="3">
        <v>3</v>
      </c>
      <c r="CO4" s="3" t="s">
        <v>473</v>
      </c>
      <c r="CP4" s="3" t="s">
        <v>80</v>
      </c>
      <c r="CQ4" s="3">
        <v>2</v>
      </c>
      <c r="CR4" s="8">
        <f t="shared" si="6"/>
        <v>0.3236245954692557</v>
      </c>
      <c r="CS4" t="str">
        <f t="shared" si="39"/>
        <v>杨世文（四川大学）、</v>
      </c>
      <c r="CT4" t="s">
        <v>2</v>
      </c>
      <c r="CU4">
        <v>611</v>
      </c>
      <c r="CV4" s="11">
        <f t="shared" si="40"/>
        <v>6.6362550233517972</v>
      </c>
      <c r="CW4">
        <v>2013</v>
      </c>
      <c r="CX4">
        <v>57</v>
      </c>
      <c r="CY4">
        <v>1531</v>
      </c>
      <c r="CZ4" s="11">
        <f t="shared" si="41"/>
        <v>3.7230568256041803</v>
      </c>
      <c r="DA4" s="3">
        <v>3</v>
      </c>
      <c r="DB4" s="3" t="s">
        <v>68</v>
      </c>
      <c r="DC4" s="3">
        <v>27</v>
      </c>
      <c r="DD4" s="8">
        <f t="shared" si="42"/>
        <v>7.7586206896551726</v>
      </c>
      <c r="DE4" s="25" t="str">
        <f t="shared" si="43"/>
        <v>应用经济（27项，占比7.76%）、</v>
      </c>
      <c r="DF4" s="3">
        <v>3</v>
      </c>
      <c r="DG4" s="3" t="s">
        <v>87</v>
      </c>
      <c r="DH4" s="3">
        <v>24</v>
      </c>
      <c r="DI4" s="9">
        <f t="shared" si="44"/>
        <v>6.8965517241379306</v>
      </c>
      <c r="DJ4" s="25" t="str">
        <f t="shared" si="45"/>
        <v>四川省社会科学院（24项，占比6.9%）、</v>
      </c>
      <c r="DK4" s="15">
        <v>3</v>
      </c>
      <c r="DL4" t="s">
        <v>797</v>
      </c>
      <c r="DM4" t="s">
        <v>50</v>
      </c>
      <c r="DN4">
        <v>1</v>
      </c>
      <c r="DO4" s="8">
        <f t="shared" si="46"/>
        <v>0.28735632183908044</v>
      </c>
      <c r="DP4" t="s">
        <v>26</v>
      </c>
      <c r="DQ4">
        <v>397</v>
      </c>
      <c r="DR4" s="8">
        <f t="shared" si="47"/>
        <v>9.9274818704676164</v>
      </c>
      <c r="DS4">
        <v>2013</v>
      </c>
      <c r="DT4">
        <v>45</v>
      </c>
      <c r="DU4">
        <v>507</v>
      </c>
      <c r="DV4" s="11">
        <f t="shared" si="48"/>
        <v>8.8757396449704142</v>
      </c>
      <c r="DW4" s="3">
        <v>3</v>
      </c>
      <c r="DX4" s="3" t="s">
        <v>68</v>
      </c>
      <c r="DY4" s="3">
        <v>35</v>
      </c>
      <c r="DZ4" s="8">
        <f t="shared" si="49"/>
        <v>8.8161209068010074</v>
      </c>
      <c r="EA4" s="25" t="str">
        <f t="shared" si="50"/>
        <v>应用经济（35项，占比8.82%）、</v>
      </c>
      <c r="EB4" s="3">
        <v>3</v>
      </c>
      <c r="EC4" s="3" t="s">
        <v>80</v>
      </c>
      <c r="ED4" s="3">
        <v>34</v>
      </c>
      <c r="EE4" s="9">
        <f t="shared" si="51"/>
        <v>8.5642317380352644</v>
      </c>
      <c r="EF4" s="25" t="str">
        <f t="shared" si="52"/>
        <v>四川大学（34项，占比8.56%）、</v>
      </c>
      <c r="EG4" s="3">
        <v>3</v>
      </c>
      <c r="EH4" s="3" t="s">
        <v>844</v>
      </c>
      <c r="EI4" s="3" t="s">
        <v>181</v>
      </c>
      <c r="EJ4" s="3">
        <v>2</v>
      </c>
      <c r="EK4" s="9">
        <f t="shared" si="53"/>
        <v>0.50377833753148615</v>
      </c>
      <c r="EL4" t="str">
        <f t="shared" si="54"/>
        <v>江世银（中共四川省委党校）、</v>
      </c>
      <c r="EN4" t="s">
        <v>8</v>
      </c>
      <c r="EO4">
        <v>266</v>
      </c>
      <c r="EP4" s="9">
        <f t="shared" si="55"/>
        <v>8.1295843520782398</v>
      </c>
      <c r="EQ4">
        <v>2013</v>
      </c>
      <c r="ER4">
        <v>13</v>
      </c>
      <c r="ES4">
        <v>373</v>
      </c>
      <c r="ET4" s="11">
        <f t="shared" si="56"/>
        <v>3.4852546916890081</v>
      </c>
      <c r="EU4" s="3">
        <v>3</v>
      </c>
      <c r="EV4" s="3" t="s">
        <v>78</v>
      </c>
      <c r="EW4" s="3">
        <v>13</v>
      </c>
      <c r="EX4" s="9">
        <f t="shared" si="57"/>
        <v>12.264150943396226</v>
      </c>
      <c r="EY4" s="25" t="str">
        <f t="shared" si="58"/>
        <v>中国历史（13项，占比12.26%）、</v>
      </c>
      <c r="EZ4" s="3">
        <v>3</v>
      </c>
      <c r="FA4" s="3" t="s">
        <v>27</v>
      </c>
      <c r="FB4" s="3">
        <v>17</v>
      </c>
      <c r="FC4" s="9">
        <f t="shared" si="59"/>
        <v>16.037735849056602</v>
      </c>
      <c r="FD4" s="25" t="str">
        <f t="shared" si="60"/>
        <v>四川师范大学（17项，占比16.04%）、</v>
      </c>
      <c r="FE4" s="15">
        <v>3</v>
      </c>
      <c r="FF4" t="s">
        <v>460</v>
      </c>
      <c r="FG4" t="s">
        <v>80</v>
      </c>
      <c r="FH4">
        <v>1</v>
      </c>
      <c r="FI4" s="8">
        <f t="shared" si="7"/>
        <v>0.94339622641509435</v>
      </c>
      <c r="FJ4" t="str">
        <f t="shared" si="61"/>
        <v>左卫民（四川大学）、</v>
      </c>
      <c r="FL4" s="3">
        <v>3</v>
      </c>
      <c r="FM4" s="3" t="s">
        <v>1633</v>
      </c>
      <c r="FN4" s="3">
        <v>88</v>
      </c>
      <c r="FO4" s="3">
        <v>3227</v>
      </c>
      <c r="FP4" s="9">
        <f>FN4/FO4 * 100</f>
        <v>2.7269910133250699</v>
      </c>
      <c r="FQ4" t="s">
        <v>4</v>
      </c>
      <c r="FR4">
        <v>141</v>
      </c>
      <c r="FS4" s="9">
        <f t="shared" si="62"/>
        <v>8.0571428571428569</v>
      </c>
      <c r="FT4">
        <v>2013</v>
      </c>
      <c r="FU4">
        <v>7</v>
      </c>
      <c r="FV4">
        <v>206</v>
      </c>
      <c r="FW4" s="9">
        <f t="shared" si="8"/>
        <v>3.3980582524271843</v>
      </c>
      <c r="FX4" s="3">
        <v>3</v>
      </c>
      <c r="FY4" s="3" t="s">
        <v>656</v>
      </c>
      <c r="FZ4" s="3">
        <v>21</v>
      </c>
      <c r="GA4" s="3">
        <v>1095</v>
      </c>
      <c r="GB4" s="8">
        <v>1.9178082191780823</v>
      </c>
      <c r="GC4" s="25" t="str">
        <f t="shared" si="9"/>
        <v>21（1095项，占比1.92%）、</v>
      </c>
      <c r="GD4" s="3">
        <v>3</v>
      </c>
      <c r="GE4" s="3" t="s">
        <v>155</v>
      </c>
      <c r="GF4" s="3">
        <v>4</v>
      </c>
      <c r="GG4" s="9">
        <f t="shared" si="63"/>
        <v>9.0909090909090917</v>
      </c>
      <c r="GH4" s="25" t="str">
        <f t="shared" si="10"/>
        <v>绵阳师范学院（4项，占比9.09%）、</v>
      </c>
      <c r="GI4" s="15">
        <v>3</v>
      </c>
      <c r="GJ4" t="s">
        <v>1652</v>
      </c>
      <c r="GK4">
        <v>1</v>
      </c>
      <c r="GL4" s="9">
        <f t="shared" si="11"/>
        <v>2.2727272727272729</v>
      </c>
      <c r="GM4" t="s">
        <v>8</v>
      </c>
      <c r="GN4">
        <v>101</v>
      </c>
      <c r="GO4" s="9">
        <f t="shared" si="64"/>
        <v>6.8381855111712939</v>
      </c>
      <c r="GP4">
        <v>2013</v>
      </c>
      <c r="GQ4">
        <v>3</v>
      </c>
      <c r="GR4">
        <v>151</v>
      </c>
      <c r="GS4" s="9">
        <f t="shared" si="12"/>
        <v>1.9867549668874174</v>
      </c>
      <c r="GT4" s="3">
        <v>3</v>
      </c>
      <c r="GU4" s="3" t="s">
        <v>656</v>
      </c>
      <c r="GV4" s="3">
        <v>15</v>
      </c>
      <c r="GW4" s="3">
        <v>864</v>
      </c>
      <c r="GX4" s="8">
        <f t="shared" si="13"/>
        <v>1.7361111111111112</v>
      </c>
      <c r="GY4" s="3">
        <v>3</v>
      </c>
      <c r="GZ4" s="3" t="s">
        <v>80</v>
      </c>
      <c r="HA4" s="3">
        <v>7</v>
      </c>
      <c r="HB4" s="9">
        <f t="shared" si="14"/>
        <v>15.909090909090908</v>
      </c>
      <c r="HC4" s="25" t="str">
        <f t="shared" si="15"/>
        <v>四川大学（7项，占比15.91%）、</v>
      </c>
      <c r="HD4" s="15">
        <v>3</v>
      </c>
      <c r="HE4" t="s">
        <v>1671</v>
      </c>
      <c r="HF4">
        <v>1</v>
      </c>
      <c r="HG4" s="9">
        <f t="shared" si="16"/>
        <v>2.2727272727272729</v>
      </c>
      <c r="HI4" t="s">
        <v>3</v>
      </c>
      <c r="HJ4">
        <v>50</v>
      </c>
      <c r="HK4" s="11">
        <f t="shared" si="65"/>
        <v>5.7670126874279122</v>
      </c>
      <c r="HL4">
        <v>2013</v>
      </c>
      <c r="HM4">
        <v>0</v>
      </c>
      <c r="HN4">
        <v>67</v>
      </c>
      <c r="HO4" s="8">
        <f t="shared" si="17"/>
        <v>0</v>
      </c>
      <c r="HP4" s="3">
        <v>3</v>
      </c>
      <c r="HQ4" s="3" t="s">
        <v>75</v>
      </c>
      <c r="HR4" s="3">
        <v>1</v>
      </c>
      <c r="HS4" s="9">
        <f>HR4/4 * 100</f>
        <v>25</v>
      </c>
      <c r="HT4" s="25" t="str">
        <f t="shared" si="18"/>
        <v>哲学（1项，占比25%）、</v>
      </c>
      <c r="HU4" s="3">
        <v>3</v>
      </c>
      <c r="HV4" s="3" t="s">
        <v>840</v>
      </c>
      <c r="HW4" s="3">
        <v>1</v>
      </c>
      <c r="HX4" s="9">
        <f t="shared" si="66"/>
        <v>25</v>
      </c>
      <c r="HY4" s="25" t="str">
        <f t="shared" si="19"/>
        <v>四川人民出版社（1项，占比25%）、</v>
      </c>
      <c r="HZ4" s="3">
        <v>3</v>
      </c>
      <c r="IA4" s="3" t="s">
        <v>840</v>
      </c>
      <c r="IB4" s="3" t="s">
        <v>840</v>
      </c>
      <c r="IC4" s="3">
        <v>1</v>
      </c>
      <c r="ID4" s="25" t="str">
        <f t="shared" si="67"/>
        <v>四川人民出版社（四川人民出版社项，占比1%）、</v>
      </c>
      <c r="IE4" s="9">
        <f t="shared" si="68"/>
        <v>25</v>
      </c>
    </row>
    <row r="5" spans="1:239" x14ac:dyDescent="0.15">
      <c r="A5" s="3">
        <v>4</v>
      </c>
      <c r="B5" s="3">
        <v>24</v>
      </c>
      <c r="C5" s="3" t="s">
        <v>4</v>
      </c>
      <c r="D5" s="8">
        <f t="shared" si="20"/>
        <v>6.0606060606060606</v>
      </c>
      <c r="E5" s="3"/>
      <c r="F5" s="3">
        <v>4</v>
      </c>
      <c r="G5" s="3">
        <v>2014</v>
      </c>
      <c r="H5" s="5">
        <v>4</v>
      </c>
      <c r="I5" s="5">
        <v>59</v>
      </c>
      <c r="J5" s="8">
        <f t="shared" si="21"/>
        <v>6.7796610169491522</v>
      </c>
      <c r="K5" s="3">
        <v>4</v>
      </c>
      <c r="L5" s="3" t="s">
        <v>83</v>
      </c>
      <c r="M5" s="3">
        <v>1</v>
      </c>
      <c r="N5" s="9">
        <f t="shared" si="0"/>
        <v>7.6923076923076925</v>
      </c>
      <c r="O5" s="3">
        <v>4</v>
      </c>
      <c r="P5" s="3" t="s">
        <v>27</v>
      </c>
      <c r="Q5" s="5">
        <v>2</v>
      </c>
      <c r="R5" s="9">
        <f t="shared" si="1"/>
        <v>15.384615384615385</v>
      </c>
      <c r="S5" s="3">
        <v>4</v>
      </c>
      <c r="T5" s="3" t="s">
        <v>1005</v>
      </c>
      <c r="U5" s="3" t="s">
        <v>27</v>
      </c>
      <c r="V5" s="3">
        <v>1</v>
      </c>
      <c r="W5" s="9">
        <f t="shared" si="2"/>
        <v>7.6923076923076925</v>
      </c>
      <c r="X5" t="str">
        <f t="shared" si="22"/>
        <v>段渝（四川师范大学）、</v>
      </c>
      <c r="Y5">
        <v>140</v>
      </c>
      <c r="Z5" s="13" t="s">
        <v>7</v>
      </c>
      <c r="AA5" s="8">
        <f t="shared" si="23"/>
        <v>6.5944418276024503</v>
      </c>
      <c r="AC5">
        <v>2014</v>
      </c>
      <c r="AD5">
        <v>11</v>
      </c>
      <c r="AE5">
        <v>267</v>
      </c>
      <c r="AF5" s="11">
        <f t="shared" si="24"/>
        <v>4.119850187265917</v>
      </c>
      <c r="AG5" s="3">
        <v>4</v>
      </c>
      <c r="AH5" s="3" t="s">
        <v>78</v>
      </c>
      <c r="AI5" s="3">
        <v>7</v>
      </c>
      <c r="AJ5" s="9">
        <f t="shared" si="3"/>
        <v>9.7222222222222232</v>
      </c>
      <c r="AK5" s="3">
        <v>4</v>
      </c>
      <c r="AL5" s="3" t="s">
        <v>27</v>
      </c>
      <c r="AM5" s="3">
        <v>4</v>
      </c>
      <c r="AN5" s="8">
        <f t="shared" si="4"/>
        <v>5.5555555555555554</v>
      </c>
      <c r="AO5" s="3">
        <v>4</v>
      </c>
      <c r="AP5" s="3" t="s">
        <v>1461</v>
      </c>
      <c r="AQ5" s="3" t="s">
        <v>80</v>
      </c>
      <c r="AR5" s="3">
        <v>1</v>
      </c>
      <c r="AT5" s="3">
        <v>4</v>
      </c>
      <c r="AU5" s="3" t="s">
        <v>820</v>
      </c>
      <c r="AV5" s="3">
        <v>397</v>
      </c>
      <c r="AW5" s="3">
        <v>3999</v>
      </c>
      <c r="AX5" s="9">
        <f t="shared" si="25"/>
        <v>9.9274818704676164</v>
      </c>
      <c r="AY5">
        <v>153</v>
      </c>
      <c r="AZ5" t="s">
        <v>7</v>
      </c>
      <c r="BA5" s="8">
        <f t="shared" si="26"/>
        <v>7.206782854451248</v>
      </c>
      <c r="BB5">
        <v>2014</v>
      </c>
      <c r="BC5">
        <v>4</v>
      </c>
      <c r="BD5">
        <v>309</v>
      </c>
      <c r="BE5" s="11">
        <f t="shared" si="27"/>
        <v>1.2944983818770228</v>
      </c>
      <c r="BF5" s="3">
        <v>4</v>
      </c>
      <c r="BG5" s="3" t="s">
        <v>78</v>
      </c>
      <c r="BH5" s="3">
        <v>6</v>
      </c>
      <c r="BI5" s="9">
        <f t="shared" si="28"/>
        <v>7.2289156626506017</v>
      </c>
      <c r="BJ5" s="9" t="str">
        <f t="shared" si="29"/>
        <v>中国历史（6项，占比7.23%）、</v>
      </c>
      <c r="BK5" s="3">
        <v>4</v>
      </c>
      <c r="BL5" s="3" t="s">
        <v>87</v>
      </c>
      <c r="BM5" s="3">
        <v>6</v>
      </c>
      <c r="BN5" s="8">
        <f t="shared" si="30"/>
        <v>7.2289156626506017</v>
      </c>
      <c r="BO5" s="9" t="str">
        <f t="shared" si="31"/>
        <v>四川省社会科学院（6项，占比7.23%）、</v>
      </c>
      <c r="BP5" s="3">
        <v>4</v>
      </c>
      <c r="BQ5" s="3" t="s">
        <v>81</v>
      </c>
      <c r="BR5" s="3" t="s">
        <v>80</v>
      </c>
      <c r="BS5" s="3">
        <v>2</v>
      </c>
      <c r="BT5" s="9">
        <f t="shared" si="5"/>
        <v>2.4096385542168677</v>
      </c>
      <c r="BU5" t="str">
        <f t="shared" si="32"/>
        <v>何一民（四川大学）、</v>
      </c>
      <c r="BV5" t="s">
        <v>7</v>
      </c>
      <c r="BW5">
        <v>1090</v>
      </c>
      <c r="BX5">
        <f t="shared" si="33"/>
        <v>5.7522824423452423</v>
      </c>
      <c r="BZ5">
        <v>2014</v>
      </c>
      <c r="CA5">
        <v>75</v>
      </c>
      <c r="CB5">
        <v>2465</v>
      </c>
      <c r="CC5" s="11">
        <f t="shared" si="34"/>
        <v>3.0425963488843815</v>
      </c>
      <c r="CD5" s="3">
        <v>4</v>
      </c>
      <c r="CE5" s="3" t="s">
        <v>77</v>
      </c>
      <c r="CF5" s="3">
        <v>44</v>
      </c>
      <c r="CG5" s="8">
        <f t="shared" si="35"/>
        <v>7.1197411003236244</v>
      </c>
      <c r="CH5" s="9" t="str">
        <f t="shared" si="36"/>
        <v>中国文学（44项，占比7.12%）、</v>
      </c>
      <c r="CI5" s="3">
        <v>4</v>
      </c>
      <c r="CJ5" s="3" t="s">
        <v>87</v>
      </c>
      <c r="CK5" s="3">
        <v>48</v>
      </c>
      <c r="CL5" s="9">
        <f t="shared" si="37"/>
        <v>7.7669902912621351</v>
      </c>
      <c r="CM5" s="25" t="str">
        <f t="shared" si="38"/>
        <v>四川省社会科学院（48项，占比7.77%）、</v>
      </c>
      <c r="CN5" s="3">
        <v>4</v>
      </c>
      <c r="CO5" s="3" t="s">
        <v>1366</v>
      </c>
      <c r="CP5" s="3" t="s">
        <v>80</v>
      </c>
      <c r="CQ5" s="3">
        <v>2</v>
      </c>
      <c r="CR5" s="8">
        <f t="shared" si="6"/>
        <v>0.3236245954692557</v>
      </c>
      <c r="CS5" t="str">
        <f t="shared" si="39"/>
        <v>吕肖奂（四川大学）、</v>
      </c>
      <c r="CT5" t="s">
        <v>7</v>
      </c>
      <c r="CU5">
        <v>563</v>
      </c>
      <c r="CV5" s="11">
        <f t="shared" si="40"/>
        <v>6.1149125665254696</v>
      </c>
      <c r="CW5">
        <v>2014</v>
      </c>
      <c r="CX5">
        <v>42</v>
      </c>
      <c r="CY5">
        <v>1044</v>
      </c>
      <c r="CZ5" s="11">
        <f t="shared" si="41"/>
        <v>4.0229885057471266</v>
      </c>
      <c r="DA5" s="3">
        <v>4</v>
      </c>
      <c r="DB5" s="3" t="s">
        <v>64</v>
      </c>
      <c r="DC5" s="3">
        <v>23</v>
      </c>
      <c r="DD5" s="8">
        <f t="shared" si="42"/>
        <v>6.6091954022988508</v>
      </c>
      <c r="DE5" s="25" t="str">
        <f t="shared" si="43"/>
        <v>理论经济（23项，占比6.61%）、</v>
      </c>
      <c r="DF5" s="3">
        <v>4</v>
      </c>
      <c r="DG5" s="3" t="s">
        <v>27</v>
      </c>
      <c r="DH5" s="3">
        <v>23</v>
      </c>
      <c r="DI5" s="9">
        <f t="shared" si="44"/>
        <v>6.6091954022988508</v>
      </c>
      <c r="DJ5" s="25" t="str">
        <f t="shared" si="45"/>
        <v>四川师范大学（23项，占比6.61%）、</v>
      </c>
      <c r="DK5" s="15">
        <v>4</v>
      </c>
      <c r="DL5" t="s">
        <v>1232</v>
      </c>
      <c r="DM5" t="s">
        <v>80</v>
      </c>
      <c r="DN5">
        <v>1</v>
      </c>
      <c r="DO5" s="8">
        <f t="shared" si="46"/>
        <v>0.28735632183908044</v>
      </c>
      <c r="DP5" t="s">
        <v>35</v>
      </c>
      <c r="DQ5">
        <v>350</v>
      </c>
      <c r="DR5" s="8">
        <f t="shared" si="47"/>
        <v>8.752188047011753</v>
      </c>
      <c r="DS5">
        <v>2014</v>
      </c>
      <c r="DT5">
        <v>47</v>
      </c>
      <c r="DU5">
        <v>505</v>
      </c>
      <c r="DV5" s="11">
        <f t="shared" si="48"/>
        <v>9.3069306930693063</v>
      </c>
      <c r="DW5" s="3">
        <v>4</v>
      </c>
      <c r="DX5" s="3" t="s">
        <v>63</v>
      </c>
      <c r="DY5" s="3">
        <v>31</v>
      </c>
      <c r="DZ5" s="8">
        <f t="shared" si="49"/>
        <v>7.8085642317380355</v>
      </c>
      <c r="EA5" s="25" t="str">
        <f t="shared" si="50"/>
        <v>马列·科社（31项，占比7.81%）、</v>
      </c>
      <c r="EB5" s="3">
        <v>4</v>
      </c>
      <c r="EC5" s="3" t="s">
        <v>27</v>
      </c>
      <c r="ED5" s="3">
        <v>30</v>
      </c>
      <c r="EE5" s="9">
        <f t="shared" si="51"/>
        <v>7.5566750629722925</v>
      </c>
      <c r="EF5" s="25" t="str">
        <f t="shared" si="52"/>
        <v>四川师范大学（30项，占比7.56%）、</v>
      </c>
      <c r="EG5" s="3">
        <v>4</v>
      </c>
      <c r="EH5" s="3" t="s">
        <v>1044</v>
      </c>
      <c r="EI5" s="3" t="s">
        <v>50</v>
      </c>
      <c r="EJ5" s="3">
        <v>2</v>
      </c>
      <c r="EK5" s="9">
        <f t="shared" si="53"/>
        <v>0.50377833753148615</v>
      </c>
      <c r="EL5" t="str">
        <f t="shared" si="54"/>
        <v>曾路（西南民族大学）、</v>
      </c>
      <c r="EN5" t="s">
        <v>4</v>
      </c>
      <c r="EO5">
        <v>212</v>
      </c>
      <c r="EP5" s="9">
        <f t="shared" si="55"/>
        <v>6.4792176039119802</v>
      </c>
      <c r="EQ5">
        <v>2014</v>
      </c>
      <c r="ER5">
        <v>11</v>
      </c>
      <c r="ES5">
        <v>385</v>
      </c>
      <c r="ET5" s="11">
        <f t="shared" si="56"/>
        <v>2.8571428571428572</v>
      </c>
      <c r="EU5" s="3">
        <v>4</v>
      </c>
      <c r="EV5" s="3" t="s">
        <v>95</v>
      </c>
      <c r="EW5" s="3">
        <v>10</v>
      </c>
      <c r="EX5" s="9">
        <f t="shared" si="57"/>
        <v>9.433962264150944</v>
      </c>
      <c r="EY5" s="25" t="str">
        <f t="shared" si="58"/>
        <v>语言学（10项，占比9.43%）、</v>
      </c>
      <c r="EZ5" s="3">
        <v>4</v>
      </c>
      <c r="FA5" s="3" t="s">
        <v>67</v>
      </c>
      <c r="FB5" s="3">
        <v>9</v>
      </c>
      <c r="FC5" s="9">
        <f t="shared" si="59"/>
        <v>8.4905660377358494</v>
      </c>
      <c r="FD5" s="25" t="str">
        <f t="shared" si="60"/>
        <v>西南财经大学（9项，占比8.49%）、</v>
      </c>
      <c r="FE5" s="15">
        <v>4</v>
      </c>
      <c r="FF5" t="s">
        <v>667</v>
      </c>
      <c r="FG5" t="s">
        <v>80</v>
      </c>
      <c r="FH5">
        <v>1</v>
      </c>
      <c r="FI5" s="8">
        <f t="shared" si="7"/>
        <v>0.94339622641509435</v>
      </c>
      <c r="FJ5" t="str">
        <f t="shared" si="61"/>
        <v>杨振之（四川大学）、</v>
      </c>
      <c r="FL5" s="17">
        <v>4</v>
      </c>
      <c r="FP5" s="19">
        <f t="shared" ref="FP5:FP31" si="69">FO5/106 * 100</f>
        <v>0</v>
      </c>
      <c r="FQ5" t="s">
        <v>8</v>
      </c>
      <c r="FR5">
        <v>133</v>
      </c>
      <c r="FS5" s="9">
        <f t="shared" si="62"/>
        <v>7.6</v>
      </c>
      <c r="FT5">
        <v>2014</v>
      </c>
      <c r="FU5">
        <v>7</v>
      </c>
      <c r="FV5">
        <v>196</v>
      </c>
      <c r="FW5" s="9">
        <f t="shared" si="8"/>
        <v>3.5714285714285712</v>
      </c>
      <c r="FX5" s="3">
        <v>4</v>
      </c>
      <c r="FY5" s="3" t="s">
        <v>658</v>
      </c>
      <c r="FZ5" s="3">
        <v>22</v>
      </c>
      <c r="GA5" s="3">
        <v>553</v>
      </c>
      <c r="GB5" s="8">
        <v>3.9783001808318263</v>
      </c>
      <c r="GC5" s="25" t="str">
        <f t="shared" si="9"/>
        <v>22（553项，占比3.98%）、</v>
      </c>
      <c r="GD5" s="3">
        <v>4</v>
      </c>
      <c r="GE5" s="3" t="s">
        <v>62</v>
      </c>
      <c r="GF5" s="3">
        <v>3</v>
      </c>
      <c r="GG5" s="9">
        <f t="shared" si="63"/>
        <v>6.8181818181818175</v>
      </c>
      <c r="GH5" s="25" t="str">
        <f t="shared" si="10"/>
        <v>电子科技大学（3项，占比6.82%）、</v>
      </c>
      <c r="GI5" s="15">
        <v>4</v>
      </c>
      <c r="GJ5" t="s">
        <v>1643</v>
      </c>
      <c r="GK5">
        <v>1</v>
      </c>
      <c r="GL5" s="9">
        <f t="shared" si="11"/>
        <v>2.2727272727272729</v>
      </c>
      <c r="GM5" t="s">
        <v>4</v>
      </c>
      <c r="GN5">
        <v>96</v>
      </c>
      <c r="GO5" s="9">
        <f t="shared" si="64"/>
        <v>6.4996614759647935</v>
      </c>
      <c r="GP5">
        <v>2014</v>
      </c>
      <c r="GQ5">
        <v>5</v>
      </c>
      <c r="GR5">
        <v>165</v>
      </c>
      <c r="GS5" s="9">
        <f t="shared" si="12"/>
        <v>3.0303030303030303</v>
      </c>
      <c r="GT5" s="3">
        <v>4</v>
      </c>
      <c r="GU5" s="3" t="s">
        <v>658</v>
      </c>
      <c r="GV5" s="3">
        <v>14</v>
      </c>
      <c r="GW5" s="3">
        <v>370</v>
      </c>
      <c r="GX5" s="8">
        <f t="shared" si="13"/>
        <v>3.7837837837837842</v>
      </c>
      <c r="GY5" s="3">
        <v>4</v>
      </c>
      <c r="GZ5" s="3" t="s">
        <v>28</v>
      </c>
      <c r="HA5" s="3">
        <v>5</v>
      </c>
      <c r="HB5" s="9">
        <f t="shared" si="14"/>
        <v>11.363636363636363</v>
      </c>
      <c r="HC5" s="25" t="str">
        <f t="shared" si="15"/>
        <v>成都大学（5项，占比11.36%）、</v>
      </c>
      <c r="HD5" s="15">
        <v>4</v>
      </c>
      <c r="HE5" t="s">
        <v>1635</v>
      </c>
      <c r="HF5">
        <v>1</v>
      </c>
      <c r="HG5" s="9">
        <f t="shared" si="16"/>
        <v>2.2727272727272729</v>
      </c>
      <c r="HI5" t="s">
        <v>29</v>
      </c>
      <c r="HJ5">
        <v>39</v>
      </c>
      <c r="HK5" s="11">
        <f t="shared" si="65"/>
        <v>4.4982698961937722</v>
      </c>
      <c r="HL5">
        <v>2014</v>
      </c>
      <c r="HM5">
        <v>1</v>
      </c>
      <c r="HN5">
        <v>85</v>
      </c>
      <c r="HO5" s="8">
        <f t="shared" si="17"/>
        <v>1.1764705882352942</v>
      </c>
      <c r="HP5" s="3">
        <v>4</v>
      </c>
      <c r="HQ5" s="3" t="s">
        <v>1633</v>
      </c>
      <c r="HR5" s="3">
        <v>4</v>
      </c>
      <c r="HS5" s="9">
        <f>HR5/4 * 100</f>
        <v>100</v>
      </c>
      <c r="HT5" s="25" t="str">
        <f t="shared" si="18"/>
        <v>总计（4项，占比100%）、</v>
      </c>
      <c r="HU5" s="3">
        <v>4</v>
      </c>
      <c r="HV5" s="3" t="s">
        <v>1633</v>
      </c>
      <c r="HW5" s="3">
        <v>4</v>
      </c>
      <c r="HX5" s="9">
        <f t="shared" si="66"/>
        <v>100</v>
      </c>
      <c r="HY5" s="25" t="str">
        <f t="shared" si="19"/>
        <v>总计（4项，占比100%）、</v>
      </c>
      <c r="HZ5" s="3">
        <v>4</v>
      </c>
      <c r="IA5" s="3" t="s">
        <v>345</v>
      </c>
      <c r="IB5" s="3" t="s">
        <v>50</v>
      </c>
      <c r="IC5" s="3">
        <v>1</v>
      </c>
      <c r="ID5" s="25" t="str">
        <f t="shared" si="67"/>
        <v>谭敏（西南民族大学项，占比1%）、</v>
      </c>
      <c r="IE5" s="9">
        <f t="shared" si="68"/>
        <v>25</v>
      </c>
    </row>
    <row r="6" spans="1:239" x14ac:dyDescent="0.15">
      <c r="A6" s="3">
        <v>5</v>
      </c>
      <c r="B6" s="3">
        <v>23</v>
      </c>
      <c r="C6" s="3" t="s">
        <v>3</v>
      </c>
      <c r="D6" s="8">
        <f t="shared" si="20"/>
        <v>5.808080808080808</v>
      </c>
      <c r="E6" s="3"/>
      <c r="F6" s="3">
        <v>5</v>
      </c>
      <c r="G6" s="3">
        <v>2015</v>
      </c>
      <c r="H6" s="5">
        <v>2</v>
      </c>
      <c r="I6" s="5">
        <v>58</v>
      </c>
      <c r="J6" s="8">
        <f t="shared" si="21"/>
        <v>3.4482758620689653</v>
      </c>
      <c r="K6" s="3">
        <v>5</v>
      </c>
      <c r="L6" s="3" t="s">
        <v>64</v>
      </c>
      <c r="M6" s="3">
        <v>1</v>
      </c>
      <c r="N6" s="9">
        <f t="shared" si="0"/>
        <v>7.6923076923076925</v>
      </c>
      <c r="O6" s="3">
        <v>5</v>
      </c>
      <c r="P6" s="3" t="s">
        <v>50</v>
      </c>
      <c r="Q6" s="5">
        <v>1</v>
      </c>
      <c r="R6" s="9">
        <f t="shared" si="1"/>
        <v>7.6923076923076925</v>
      </c>
      <c r="S6" s="3">
        <v>5</v>
      </c>
      <c r="T6" s="3" t="s">
        <v>682</v>
      </c>
      <c r="U6" s="3" t="s">
        <v>27</v>
      </c>
      <c r="V6" s="3">
        <v>1</v>
      </c>
      <c r="W6" s="9">
        <f t="shared" si="2"/>
        <v>7.6923076923076925</v>
      </c>
      <c r="X6" t="str">
        <f t="shared" si="22"/>
        <v>黄开国（四川师范大学）、</v>
      </c>
      <c r="Y6">
        <v>134</v>
      </c>
      <c r="Z6" s="13" t="s">
        <v>11</v>
      </c>
      <c r="AA6" s="8">
        <f t="shared" si="23"/>
        <v>6.3118228921337725</v>
      </c>
      <c r="AC6">
        <v>2015</v>
      </c>
      <c r="AD6">
        <v>10</v>
      </c>
      <c r="AE6">
        <v>257</v>
      </c>
      <c r="AF6" s="11">
        <f t="shared" si="24"/>
        <v>3.8910505836575875</v>
      </c>
      <c r="AG6" s="3">
        <v>5</v>
      </c>
      <c r="AH6" s="3" t="s">
        <v>91</v>
      </c>
      <c r="AI6" s="3">
        <v>7</v>
      </c>
      <c r="AJ6" s="9">
        <f t="shared" si="3"/>
        <v>9.7222222222222232</v>
      </c>
      <c r="AK6" s="3">
        <v>5</v>
      </c>
      <c r="AL6" s="3" t="s">
        <v>87</v>
      </c>
      <c r="AM6" s="3">
        <v>4</v>
      </c>
      <c r="AN6" s="8">
        <f t="shared" si="4"/>
        <v>5.5555555555555554</v>
      </c>
      <c r="AO6" s="3">
        <v>5</v>
      </c>
      <c r="AP6" s="3" t="s">
        <v>106</v>
      </c>
      <c r="AQ6" s="3" t="s">
        <v>50</v>
      </c>
      <c r="AR6" s="3">
        <v>1</v>
      </c>
      <c r="AT6" s="3">
        <v>5</v>
      </c>
      <c r="AU6" s="3" t="s">
        <v>1633</v>
      </c>
      <c r="AV6" s="3">
        <v>1446</v>
      </c>
      <c r="AW6" s="3">
        <v>34550</v>
      </c>
      <c r="AX6" s="9">
        <f t="shared" si="25"/>
        <v>4.1852387843704779</v>
      </c>
      <c r="AY6">
        <v>135</v>
      </c>
      <c r="AZ6" t="s">
        <v>8</v>
      </c>
      <c r="BA6" s="8">
        <f t="shared" si="26"/>
        <v>6.3589260480452188</v>
      </c>
      <c r="BB6">
        <v>2015</v>
      </c>
      <c r="BC6">
        <v>9</v>
      </c>
      <c r="BD6">
        <v>274</v>
      </c>
      <c r="BE6" s="11">
        <f t="shared" si="27"/>
        <v>3.2846715328467155</v>
      </c>
      <c r="BF6" s="3">
        <v>5</v>
      </c>
      <c r="BG6" s="3" t="s">
        <v>68</v>
      </c>
      <c r="BH6" s="3">
        <v>6</v>
      </c>
      <c r="BI6" s="9">
        <f t="shared" si="28"/>
        <v>7.2289156626506017</v>
      </c>
      <c r="BJ6" s="9" t="str">
        <f t="shared" si="29"/>
        <v>应用经济（6项，占比7.23%）、</v>
      </c>
      <c r="BK6" s="3">
        <v>5</v>
      </c>
      <c r="BL6" s="3" t="s">
        <v>27</v>
      </c>
      <c r="BM6" s="3">
        <v>4</v>
      </c>
      <c r="BN6" s="8">
        <f t="shared" si="30"/>
        <v>4.8192771084337354</v>
      </c>
      <c r="BO6" s="9" t="str">
        <f t="shared" si="31"/>
        <v>四川师范大学（4项，占比4.82%）、</v>
      </c>
      <c r="BP6" s="3">
        <v>5</v>
      </c>
      <c r="BQ6" s="3" t="s">
        <v>887</v>
      </c>
      <c r="BR6" s="3" t="s">
        <v>80</v>
      </c>
      <c r="BS6" s="3">
        <v>2</v>
      </c>
      <c r="BT6" s="9">
        <f t="shared" si="5"/>
        <v>2.4096385542168677</v>
      </c>
      <c r="BU6" t="str">
        <f t="shared" si="32"/>
        <v>周伟（四川大学）、</v>
      </c>
      <c r="BV6" t="s">
        <v>8</v>
      </c>
      <c r="BW6">
        <v>970</v>
      </c>
      <c r="BX6">
        <f t="shared" si="33"/>
        <v>5.1190036413531059</v>
      </c>
      <c r="BZ6">
        <v>2015</v>
      </c>
      <c r="CA6">
        <v>79</v>
      </c>
      <c r="CB6">
        <v>2476</v>
      </c>
      <c r="CC6" s="11">
        <f t="shared" si="34"/>
        <v>3.1906300484652665</v>
      </c>
      <c r="CD6" s="3">
        <v>5</v>
      </c>
      <c r="CE6" s="3" t="s">
        <v>78</v>
      </c>
      <c r="CF6" s="3">
        <v>35</v>
      </c>
      <c r="CG6" s="8">
        <f t="shared" si="35"/>
        <v>5.6634304207119746</v>
      </c>
      <c r="CH6" s="9" t="str">
        <f t="shared" si="36"/>
        <v>中国历史（35项，占比5.66%）、</v>
      </c>
      <c r="CI6" s="3">
        <v>5</v>
      </c>
      <c r="CJ6" s="3" t="s">
        <v>27</v>
      </c>
      <c r="CK6" s="3">
        <v>46</v>
      </c>
      <c r="CL6" s="9">
        <f t="shared" si="37"/>
        <v>7.4433656957928811</v>
      </c>
      <c r="CM6" s="25" t="str">
        <f t="shared" si="38"/>
        <v>四川师范大学（46项，占比7.44%）、</v>
      </c>
      <c r="CN6" s="3">
        <v>5</v>
      </c>
      <c r="CO6" s="3" t="s">
        <v>346</v>
      </c>
      <c r="CP6" s="3" t="s">
        <v>61</v>
      </c>
      <c r="CQ6" s="3">
        <v>2</v>
      </c>
      <c r="CR6" s="8">
        <f t="shared" si="6"/>
        <v>0.3236245954692557</v>
      </c>
      <c r="CS6" t="str">
        <f t="shared" si="39"/>
        <v>许传新（成都理工大学）、</v>
      </c>
      <c r="CT6" t="s">
        <v>11</v>
      </c>
      <c r="CU6">
        <v>436</v>
      </c>
      <c r="CV6" s="11">
        <f t="shared" si="40"/>
        <v>4.7355273161724778</v>
      </c>
      <c r="CW6">
        <v>2015</v>
      </c>
      <c r="CX6">
        <v>38</v>
      </c>
      <c r="CY6">
        <v>1027</v>
      </c>
      <c r="CZ6" s="11">
        <f t="shared" si="41"/>
        <v>3.700097370983447</v>
      </c>
      <c r="DA6" s="3">
        <v>5</v>
      </c>
      <c r="DB6" s="3" t="s">
        <v>72</v>
      </c>
      <c r="DC6" s="3">
        <v>22</v>
      </c>
      <c r="DD6" s="8">
        <f t="shared" si="42"/>
        <v>6.3218390804597711</v>
      </c>
      <c r="DE6" s="25" t="str">
        <f t="shared" si="43"/>
        <v>社会学（22项，占比6.32%）、</v>
      </c>
      <c r="DF6" s="3">
        <v>5</v>
      </c>
      <c r="DG6" s="3" t="s">
        <v>49</v>
      </c>
      <c r="DH6" s="3">
        <v>19</v>
      </c>
      <c r="DI6" s="9">
        <f t="shared" si="44"/>
        <v>5.4597701149425291</v>
      </c>
      <c r="DJ6" s="25" t="str">
        <f t="shared" si="45"/>
        <v>西南交通大学（19项，占比5.46%）、</v>
      </c>
      <c r="DK6" s="15">
        <v>5</v>
      </c>
      <c r="DL6" t="s">
        <v>444</v>
      </c>
      <c r="DM6" t="s">
        <v>80</v>
      </c>
      <c r="DN6">
        <v>1</v>
      </c>
      <c r="DO6" s="8">
        <f t="shared" si="46"/>
        <v>0.28735632183908044</v>
      </c>
      <c r="DP6" t="s">
        <v>36</v>
      </c>
      <c r="DQ6">
        <v>345</v>
      </c>
      <c r="DR6" s="8">
        <f t="shared" si="47"/>
        <v>8.6271567891972989</v>
      </c>
      <c r="DS6">
        <v>2015</v>
      </c>
      <c r="DT6">
        <v>47</v>
      </c>
      <c r="DU6">
        <v>498</v>
      </c>
      <c r="DV6" s="11">
        <f t="shared" si="48"/>
        <v>9.4377510040160644</v>
      </c>
      <c r="DW6" s="3">
        <v>5</v>
      </c>
      <c r="DX6" s="3" t="s">
        <v>78</v>
      </c>
      <c r="DY6" s="3">
        <v>30</v>
      </c>
      <c r="DZ6" s="8">
        <f t="shared" si="49"/>
        <v>7.5566750629722925</v>
      </c>
      <c r="EA6" s="25" t="str">
        <f t="shared" si="50"/>
        <v>中国历史（30项，占比7.56%）、</v>
      </c>
      <c r="EB6" s="3">
        <v>5</v>
      </c>
      <c r="EC6" s="3" t="s">
        <v>67</v>
      </c>
      <c r="ED6" s="3">
        <v>27</v>
      </c>
      <c r="EE6" s="9">
        <f t="shared" si="51"/>
        <v>6.8010075566750636</v>
      </c>
      <c r="EF6" s="25" t="str">
        <f t="shared" si="52"/>
        <v>西南财经大学（27项，占比6.8%）、</v>
      </c>
      <c r="EG6" s="3">
        <v>5</v>
      </c>
      <c r="EH6" s="3" t="s">
        <v>1018</v>
      </c>
      <c r="EI6" s="3" t="s">
        <v>27</v>
      </c>
      <c r="EJ6" s="3">
        <v>2</v>
      </c>
      <c r="EK6" s="9">
        <f t="shared" si="53"/>
        <v>0.50377833753148615</v>
      </c>
      <c r="EL6" t="str">
        <f t="shared" si="54"/>
        <v>任平（四川师范大学）、</v>
      </c>
      <c r="EN6" t="s">
        <v>11</v>
      </c>
      <c r="EO6">
        <v>209</v>
      </c>
      <c r="EP6" s="9">
        <f t="shared" si="55"/>
        <v>6.3875305623471874</v>
      </c>
      <c r="EQ6">
        <v>2015</v>
      </c>
      <c r="ER6">
        <v>13</v>
      </c>
      <c r="ES6">
        <v>423</v>
      </c>
      <c r="ET6" s="11">
        <f t="shared" si="56"/>
        <v>3.0732860520094563</v>
      </c>
      <c r="EU6" s="3">
        <v>5</v>
      </c>
      <c r="EV6" s="3" t="s">
        <v>70</v>
      </c>
      <c r="EW6" s="3">
        <v>9</v>
      </c>
      <c r="EX6" s="9">
        <f t="shared" si="57"/>
        <v>8.4905660377358494</v>
      </c>
      <c r="EY6" s="25" t="str">
        <f t="shared" si="58"/>
        <v>法学（9项，占比8.49%）、</v>
      </c>
      <c r="EZ6" s="3">
        <v>5</v>
      </c>
      <c r="FA6" s="3" t="s">
        <v>50</v>
      </c>
      <c r="FB6" s="3">
        <v>8</v>
      </c>
      <c r="FC6" s="9">
        <f t="shared" si="59"/>
        <v>7.5471698113207548</v>
      </c>
      <c r="FD6" s="25" t="str">
        <f t="shared" si="60"/>
        <v>西南民族大学（8项，占比7.55%）、</v>
      </c>
      <c r="FE6" s="15">
        <v>5</v>
      </c>
      <c r="FF6" t="s">
        <v>1336</v>
      </c>
      <c r="FG6" t="s">
        <v>28</v>
      </c>
      <c r="FH6">
        <v>1</v>
      </c>
      <c r="FI6" s="8">
        <f t="shared" si="7"/>
        <v>0.94339622641509435</v>
      </c>
      <c r="FJ6" t="str">
        <f t="shared" si="61"/>
        <v>曾永成（成都大学）、</v>
      </c>
      <c r="FL6" s="15">
        <v>5</v>
      </c>
      <c r="FP6" s="8">
        <f t="shared" si="69"/>
        <v>0</v>
      </c>
      <c r="FQ6" t="s">
        <v>7</v>
      </c>
      <c r="FR6">
        <v>126</v>
      </c>
      <c r="FS6" s="9">
        <f t="shared" si="62"/>
        <v>7.1999999999999993</v>
      </c>
      <c r="FT6">
        <v>2015</v>
      </c>
      <c r="FU6">
        <v>8</v>
      </c>
      <c r="FV6">
        <v>202</v>
      </c>
      <c r="FW6" s="9">
        <f t="shared" si="8"/>
        <v>3.9603960396039604</v>
      </c>
      <c r="FX6" s="3">
        <v>5</v>
      </c>
      <c r="FY6" s="3" t="s">
        <v>820</v>
      </c>
      <c r="FZ6" s="3">
        <v>1</v>
      </c>
      <c r="GA6" s="3">
        <v>16</v>
      </c>
      <c r="GB6" s="8">
        <v>6.25</v>
      </c>
      <c r="GC6" s="25" t="str">
        <f t="shared" si="9"/>
        <v>1（16项，占比6.25%）、</v>
      </c>
      <c r="GD6" s="3">
        <v>5</v>
      </c>
      <c r="GE6" s="3" t="s">
        <v>50</v>
      </c>
      <c r="GF6" s="3">
        <v>3</v>
      </c>
      <c r="GG6" s="9">
        <f t="shared" si="63"/>
        <v>6.8181818181818175</v>
      </c>
      <c r="GH6" s="25" t="str">
        <f t="shared" si="10"/>
        <v>西南民族大学（3项，占比6.82%）、</v>
      </c>
      <c r="GI6" s="15">
        <v>5</v>
      </c>
      <c r="GJ6" t="s">
        <v>1683</v>
      </c>
      <c r="GK6">
        <v>1</v>
      </c>
      <c r="GL6" s="9">
        <f t="shared" si="11"/>
        <v>2.2727272727272729</v>
      </c>
      <c r="GM6" t="s">
        <v>29</v>
      </c>
      <c r="GN6">
        <v>96</v>
      </c>
      <c r="GO6" s="9">
        <f t="shared" si="64"/>
        <v>6.4996614759647935</v>
      </c>
      <c r="GP6">
        <v>2015</v>
      </c>
      <c r="GQ6">
        <v>6</v>
      </c>
      <c r="GR6">
        <v>188</v>
      </c>
      <c r="GS6" s="9">
        <f t="shared" si="12"/>
        <v>3.1914893617021276</v>
      </c>
      <c r="GT6" s="3">
        <v>5</v>
      </c>
      <c r="GU6" s="3" t="s">
        <v>820</v>
      </c>
      <c r="GV6" s="3">
        <v>15</v>
      </c>
      <c r="GW6" s="3">
        <v>124</v>
      </c>
      <c r="GX6" s="8">
        <f t="shared" si="13"/>
        <v>12.096774193548388</v>
      </c>
      <c r="GY6" s="3">
        <v>5</v>
      </c>
      <c r="GZ6" s="3" t="s">
        <v>25</v>
      </c>
      <c r="HA6" s="3">
        <v>2</v>
      </c>
      <c r="HB6" s="9">
        <f t="shared" si="14"/>
        <v>4.5454545454545459</v>
      </c>
      <c r="HC6" s="25" t="str">
        <f t="shared" si="15"/>
        <v>西华师范大学（2项，占比4.55%）、</v>
      </c>
      <c r="HD6" s="15">
        <v>5</v>
      </c>
      <c r="HE6" t="s">
        <v>1692</v>
      </c>
      <c r="HF6">
        <v>1</v>
      </c>
      <c r="HG6" s="9">
        <f t="shared" si="16"/>
        <v>2.2727272727272729</v>
      </c>
      <c r="HI6" t="s">
        <v>2</v>
      </c>
      <c r="HJ6">
        <v>32</v>
      </c>
      <c r="HK6" s="11">
        <f t="shared" si="65"/>
        <v>3.6908881199538639</v>
      </c>
      <c r="HL6">
        <v>2015</v>
      </c>
      <c r="HM6">
        <v>0</v>
      </c>
      <c r="HN6">
        <v>113</v>
      </c>
      <c r="HO6" s="8">
        <f t="shared" si="17"/>
        <v>0</v>
      </c>
      <c r="HP6" s="17">
        <v>5</v>
      </c>
      <c r="HS6" s="20">
        <f t="shared" ref="HS6:HS31" si="70">HR6/44 * 100</f>
        <v>0</v>
      </c>
      <c r="HT6" s="25" t="str">
        <f t="shared" si="18"/>
        <v>（项，占比0%）、</v>
      </c>
      <c r="HU6" s="17">
        <v>5</v>
      </c>
      <c r="HX6" s="20">
        <f t="shared" ref="HX6:HX31" si="71">HW6/44 * 100</f>
        <v>0</v>
      </c>
      <c r="HY6" s="25" t="str">
        <f t="shared" si="19"/>
        <v>（项，占比0%）、</v>
      </c>
      <c r="HZ6" s="3">
        <v>5</v>
      </c>
      <c r="IA6" s="3" t="s">
        <v>1633</v>
      </c>
      <c r="IB6" s="3"/>
      <c r="IC6" s="3">
        <v>4</v>
      </c>
      <c r="ID6" s="25" t="str">
        <f t="shared" si="67"/>
        <v>总计（项，占比4%）、</v>
      </c>
      <c r="IE6" s="9">
        <f t="shared" si="68"/>
        <v>100</v>
      </c>
    </row>
    <row r="7" spans="1:239" x14ac:dyDescent="0.15">
      <c r="A7" s="3">
        <v>6</v>
      </c>
      <c r="B7" s="3">
        <v>22</v>
      </c>
      <c r="C7" s="3" t="s">
        <v>22</v>
      </c>
      <c r="D7" s="8">
        <f t="shared" si="20"/>
        <v>5.5555555555555554</v>
      </c>
      <c r="E7" s="3"/>
      <c r="F7" s="3">
        <v>6</v>
      </c>
      <c r="G7" s="3">
        <v>2016</v>
      </c>
      <c r="H7" s="5">
        <v>1</v>
      </c>
      <c r="I7" s="5">
        <v>48</v>
      </c>
      <c r="J7" s="8">
        <f t="shared" si="21"/>
        <v>2.083333333333333</v>
      </c>
      <c r="K7" s="3">
        <v>6</v>
      </c>
      <c r="L7" s="3" t="s">
        <v>1016</v>
      </c>
      <c r="M7" s="3">
        <v>1</v>
      </c>
      <c r="N7" s="9">
        <f t="shared" si="0"/>
        <v>7.6923076923076925</v>
      </c>
      <c r="O7" s="3">
        <v>6</v>
      </c>
      <c r="P7" s="3" t="s">
        <v>87</v>
      </c>
      <c r="Q7" s="5">
        <v>1</v>
      </c>
      <c r="R7" s="9">
        <f t="shared" si="1"/>
        <v>7.6923076923076925</v>
      </c>
      <c r="S7" s="3">
        <v>6</v>
      </c>
      <c r="T7" s="3" t="s">
        <v>1006</v>
      </c>
      <c r="U7" s="3" t="s">
        <v>80</v>
      </c>
      <c r="V7" s="3">
        <v>1</v>
      </c>
      <c r="W7" s="9">
        <f t="shared" si="2"/>
        <v>7.6923076923076925</v>
      </c>
      <c r="X7" t="str">
        <f t="shared" si="22"/>
        <v>霍巍（四川大学）、</v>
      </c>
      <c r="Y7">
        <v>99</v>
      </c>
      <c r="Z7" s="13" t="s">
        <v>8</v>
      </c>
      <c r="AA7" s="8">
        <f t="shared" si="23"/>
        <v>4.6632124352331603</v>
      </c>
      <c r="AC7">
        <v>2016</v>
      </c>
      <c r="AD7">
        <v>8</v>
      </c>
      <c r="AE7">
        <v>252</v>
      </c>
      <c r="AF7" s="11">
        <f t="shared" si="24"/>
        <v>3.1746031746031744</v>
      </c>
      <c r="AG7" s="3">
        <v>6</v>
      </c>
      <c r="AH7" s="3" t="s">
        <v>83</v>
      </c>
      <c r="AI7" s="3">
        <v>5</v>
      </c>
      <c r="AJ7" s="9">
        <f t="shared" si="3"/>
        <v>6.9444444444444446</v>
      </c>
      <c r="AK7" s="3">
        <v>6</v>
      </c>
      <c r="AL7" s="3" t="s">
        <v>49</v>
      </c>
      <c r="AM7" s="3">
        <v>3</v>
      </c>
      <c r="AN7" s="8">
        <f t="shared" si="4"/>
        <v>4.1666666666666661</v>
      </c>
      <c r="AO7" s="3">
        <v>6</v>
      </c>
      <c r="AP7" s="3" t="s">
        <v>826</v>
      </c>
      <c r="AQ7" s="3" t="s">
        <v>67</v>
      </c>
      <c r="AR7" s="3">
        <v>1</v>
      </c>
      <c r="AY7">
        <v>118</v>
      </c>
      <c r="AZ7" t="s">
        <v>11</v>
      </c>
      <c r="BA7" s="8">
        <f t="shared" si="26"/>
        <v>5.5581723975506359</v>
      </c>
      <c r="BB7">
        <v>2016</v>
      </c>
      <c r="BC7">
        <v>11</v>
      </c>
      <c r="BD7">
        <v>282</v>
      </c>
      <c r="BE7" s="11">
        <f t="shared" si="27"/>
        <v>3.9007092198581561</v>
      </c>
      <c r="BF7" s="3">
        <v>6</v>
      </c>
      <c r="BG7" s="3" t="s">
        <v>77</v>
      </c>
      <c r="BH7" s="3">
        <v>6</v>
      </c>
      <c r="BI7" s="9">
        <f t="shared" si="28"/>
        <v>7.2289156626506017</v>
      </c>
      <c r="BJ7" s="9" t="str">
        <f t="shared" si="29"/>
        <v>中国文学（6项，占比7.23%）、</v>
      </c>
      <c r="BK7" s="3">
        <v>6</v>
      </c>
      <c r="BL7" s="3" t="s">
        <v>1265</v>
      </c>
      <c r="BM7" s="3">
        <v>1</v>
      </c>
      <c r="BN7" s="8">
        <f t="shared" si="30"/>
        <v>1.2048192771084338</v>
      </c>
      <c r="BO7" s="9" t="str">
        <f t="shared" si="31"/>
        <v>中国科学院成都文献情报中心（1项，占比1.2%）、</v>
      </c>
      <c r="BP7" s="3">
        <v>6</v>
      </c>
      <c r="BQ7" s="3" t="s">
        <v>412</v>
      </c>
      <c r="BR7" s="3" t="s">
        <v>80</v>
      </c>
      <c r="BS7" s="3">
        <v>1</v>
      </c>
      <c r="BT7" s="9">
        <f t="shared" si="5"/>
        <v>1.2048192771084338</v>
      </c>
      <c r="BU7" t="str">
        <f t="shared" si="32"/>
        <v>张泽洪（四川大学）、</v>
      </c>
      <c r="BV7" t="s">
        <v>11</v>
      </c>
      <c r="BW7">
        <v>936</v>
      </c>
      <c r="BX7">
        <f t="shared" si="33"/>
        <v>4.9395746477386666</v>
      </c>
      <c r="BZ7">
        <v>2016</v>
      </c>
      <c r="CA7">
        <v>89</v>
      </c>
      <c r="CB7">
        <v>2574</v>
      </c>
      <c r="CC7" s="11">
        <f t="shared" si="34"/>
        <v>3.4576534576534574</v>
      </c>
      <c r="CD7" s="3">
        <v>6</v>
      </c>
      <c r="CE7" s="3" t="s">
        <v>70</v>
      </c>
      <c r="CF7" s="3">
        <v>35</v>
      </c>
      <c r="CG7" s="8">
        <f t="shared" si="35"/>
        <v>5.6634304207119746</v>
      </c>
      <c r="CH7" s="9" t="str">
        <f t="shared" si="36"/>
        <v>法学（35项，占比5.66%）、</v>
      </c>
      <c r="CI7" s="3">
        <v>6</v>
      </c>
      <c r="CJ7" s="3" t="s">
        <v>25</v>
      </c>
      <c r="CK7" s="3">
        <v>38</v>
      </c>
      <c r="CL7" s="9">
        <f t="shared" si="37"/>
        <v>6.1488673139158578</v>
      </c>
      <c r="CM7" s="25" t="str">
        <f t="shared" si="38"/>
        <v>西华师范大学（38项，占比6.15%）、</v>
      </c>
      <c r="CN7" s="3">
        <v>6</v>
      </c>
      <c r="CO7" s="3" t="s">
        <v>696</v>
      </c>
      <c r="CP7" s="3" t="s">
        <v>190</v>
      </c>
      <c r="CQ7" s="3">
        <v>2</v>
      </c>
      <c r="CR7" s="8">
        <f t="shared" si="6"/>
        <v>0.3236245954692557</v>
      </c>
      <c r="CS7" t="str">
        <f t="shared" si="39"/>
        <v>李冬梅（四川农业大学）、</v>
      </c>
      <c r="CT7" t="s">
        <v>8</v>
      </c>
      <c r="CU7">
        <v>423</v>
      </c>
      <c r="CV7" s="11">
        <f t="shared" si="40"/>
        <v>4.594330400782014</v>
      </c>
      <c r="CW7">
        <v>2016</v>
      </c>
      <c r="CX7">
        <v>48</v>
      </c>
      <c r="CY7">
        <v>1061</v>
      </c>
      <c r="CZ7" s="11">
        <f t="shared" si="41"/>
        <v>4.5240339302544772</v>
      </c>
      <c r="DA7" s="3">
        <v>6</v>
      </c>
      <c r="DB7" s="3" t="s">
        <v>77</v>
      </c>
      <c r="DC7" s="3">
        <v>21</v>
      </c>
      <c r="DD7" s="8">
        <f t="shared" si="42"/>
        <v>6.0344827586206895</v>
      </c>
      <c r="DE7" s="25" t="str">
        <f t="shared" si="43"/>
        <v>中国文学（21项，占比6.03%）、</v>
      </c>
      <c r="DF7" s="3">
        <v>6</v>
      </c>
      <c r="DG7" s="3" t="s">
        <v>50</v>
      </c>
      <c r="DH7" s="3">
        <v>18</v>
      </c>
      <c r="DI7" s="9">
        <f t="shared" si="44"/>
        <v>5.1724137931034484</v>
      </c>
      <c r="DJ7" s="25" t="str">
        <f t="shared" si="45"/>
        <v>西南民族大学（18项，占比5.17%）、</v>
      </c>
      <c r="DK7" s="15">
        <v>6</v>
      </c>
      <c r="DL7" t="s">
        <v>428</v>
      </c>
      <c r="DM7" t="s">
        <v>50</v>
      </c>
      <c r="DN7">
        <v>1</v>
      </c>
      <c r="DO7" s="8">
        <f t="shared" si="46"/>
        <v>0.28735632183908044</v>
      </c>
      <c r="DP7" t="s">
        <v>20</v>
      </c>
      <c r="DQ7">
        <v>337</v>
      </c>
      <c r="DR7" s="8">
        <f t="shared" si="47"/>
        <v>8.4271067766941741</v>
      </c>
      <c r="DS7">
        <v>2016</v>
      </c>
      <c r="DT7">
        <v>47</v>
      </c>
      <c r="DU7">
        <v>480</v>
      </c>
      <c r="DV7" s="11">
        <f t="shared" si="48"/>
        <v>9.7916666666666661</v>
      </c>
      <c r="DW7" s="3">
        <v>6</v>
      </c>
      <c r="DX7" s="3" t="s">
        <v>69</v>
      </c>
      <c r="DY7" s="3">
        <v>25</v>
      </c>
      <c r="DZ7" s="8">
        <f t="shared" si="49"/>
        <v>6.2972292191435768</v>
      </c>
      <c r="EA7" s="25" t="str">
        <f t="shared" si="50"/>
        <v>管理学（25项，占比6.3%）、</v>
      </c>
      <c r="EB7" s="3">
        <v>6</v>
      </c>
      <c r="EC7" s="3" t="s">
        <v>181</v>
      </c>
      <c r="ED7" s="3">
        <v>25</v>
      </c>
      <c r="EE7" s="9">
        <f t="shared" si="51"/>
        <v>6.2972292191435768</v>
      </c>
      <c r="EF7" s="25" t="str">
        <f t="shared" si="52"/>
        <v>中共四川省委党校（25项，占比6.3%）、</v>
      </c>
      <c r="EG7" s="3">
        <v>6</v>
      </c>
      <c r="EH7" s="3" t="s">
        <v>165</v>
      </c>
      <c r="EI7" s="3" t="s">
        <v>50</v>
      </c>
      <c r="EJ7" s="3">
        <v>2</v>
      </c>
      <c r="EK7" s="9">
        <f t="shared" si="53"/>
        <v>0.50377833753148615</v>
      </c>
      <c r="EL7" t="str">
        <f t="shared" si="54"/>
        <v>杜文忠（西南民族大学）、</v>
      </c>
      <c r="EN7" t="s">
        <v>3</v>
      </c>
      <c r="EO7">
        <v>192</v>
      </c>
      <c r="EP7" s="9">
        <f t="shared" si="55"/>
        <v>5.8679706601466997</v>
      </c>
      <c r="EQ7">
        <v>2016</v>
      </c>
      <c r="ER7">
        <v>12</v>
      </c>
      <c r="ES7">
        <v>398</v>
      </c>
      <c r="ET7" s="11">
        <f t="shared" si="56"/>
        <v>3.0150753768844218</v>
      </c>
      <c r="EU7" s="3">
        <v>6</v>
      </c>
      <c r="EV7" s="3" t="s">
        <v>64</v>
      </c>
      <c r="EW7" s="3">
        <v>5</v>
      </c>
      <c r="EX7" s="9">
        <f t="shared" si="57"/>
        <v>4.716981132075472</v>
      </c>
      <c r="EY7" s="25" t="str">
        <f t="shared" si="58"/>
        <v>理论经济（5项，占比4.72%）、</v>
      </c>
      <c r="EZ7" s="3">
        <v>6</v>
      </c>
      <c r="FA7" s="3" t="s">
        <v>49</v>
      </c>
      <c r="FB7" s="3">
        <v>6</v>
      </c>
      <c r="FC7" s="9">
        <f t="shared" si="59"/>
        <v>5.6603773584905666</v>
      </c>
      <c r="FD7" s="25" t="str">
        <f t="shared" si="60"/>
        <v>西南交通大学（6项，占比5.66%）、</v>
      </c>
      <c r="FE7" s="15">
        <v>6</v>
      </c>
      <c r="FF7" t="s">
        <v>52</v>
      </c>
      <c r="FG7" t="s">
        <v>80</v>
      </c>
      <c r="FH7">
        <v>1</v>
      </c>
      <c r="FI7" s="8">
        <f t="shared" si="7"/>
        <v>0.94339622641509435</v>
      </c>
      <c r="FJ7" t="str">
        <f t="shared" si="61"/>
        <v>王建军（四川大学）、</v>
      </c>
      <c r="FL7" s="15">
        <v>6</v>
      </c>
      <c r="FP7" s="8">
        <f t="shared" si="69"/>
        <v>0</v>
      </c>
      <c r="FQ7" t="s">
        <v>3</v>
      </c>
      <c r="FR7">
        <v>97</v>
      </c>
      <c r="FS7" s="9">
        <f t="shared" si="62"/>
        <v>5.5428571428571427</v>
      </c>
      <c r="FT7">
        <v>2016</v>
      </c>
      <c r="FU7">
        <v>4</v>
      </c>
      <c r="FV7">
        <v>232</v>
      </c>
      <c r="FW7" s="9">
        <f t="shared" si="8"/>
        <v>1.7241379310344827</v>
      </c>
      <c r="FX7" s="3">
        <v>6</v>
      </c>
      <c r="FY7" s="3" t="s">
        <v>1633</v>
      </c>
      <c r="FZ7" s="3">
        <v>44</v>
      </c>
      <c r="GA7" s="3">
        <v>1750</v>
      </c>
      <c r="GB7" s="8">
        <v>2.5142857142857142</v>
      </c>
      <c r="GC7" s="25" t="str">
        <f t="shared" si="9"/>
        <v>44（1750项，占比2.51%）、</v>
      </c>
      <c r="GD7" s="3">
        <v>6</v>
      </c>
      <c r="GE7" s="3" t="s">
        <v>60</v>
      </c>
      <c r="GF7" s="3">
        <v>3</v>
      </c>
      <c r="GG7" s="9">
        <f t="shared" si="63"/>
        <v>6.8181818181818175</v>
      </c>
      <c r="GH7" s="25" t="str">
        <f t="shared" si="10"/>
        <v>西南石油大学（3项，占比6.82%）、</v>
      </c>
      <c r="GI7" s="15">
        <v>6</v>
      </c>
      <c r="GJ7" t="s">
        <v>1721</v>
      </c>
      <c r="GK7">
        <v>1</v>
      </c>
      <c r="GL7" s="9">
        <f t="shared" si="11"/>
        <v>2.2727272727272729</v>
      </c>
      <c r="GM7" t="s">
        <v>3</v>
      </c>
      <c r="GN7">
        <v>74</v>
      </c>
      <c r="GO7" s="9">
        <f t="shared" si="64"/>
        <v>5.0101557210561944</v>
      </c>
      <c r="GP7">
        <v>2016</v>
      </c>
      <c r="GQ7">
        <v>6</v>
      </c>
      <c r="GR7">
        <v>206</v>
      </c>
      <c r="GS7" s="9">
        <f t="shared" si="12"/>
        <v>2.912621359223301</v>
      </c>
      <c r="GT7" s="3">
        <v>6</v>
      </c>
      <c r="GU7" s="3" t="s">
        <v>1633</v>
      </c>
      <c r="GV7" s="3">
        <v>44</v>
      </c>
      <c r="GW7" s="3">
        <v>1477</v>
      </c>
      <c r="GX7" s="8">
        <f t="shared" si="13"/>
        <v>2.9790115098171968</v>
      </c>
      <c r="GY7" s="3">
        <v>6</v>
      </c>
      <c r="GZ7" s="3" t="s">
        <v>49</v>
      </c>
      <c r="HA7" s="3">
        <v>2</v>
      </c>
      <c r="HB7" s="9">
        <f t="shared" si="14"/>
        <v>4.5454545454545459</v>
      </c>
      <c r="HC7" s="25" t="str">
        <f t="shared" si="15"/>
        <v>西南交通大学（2项，占比4.55%）、</v>
      </c>
      <c r="HD7" s="15">
        <v>6</v>
      </c>
      <c r="HE7" t="s">
        <v>1674</v>
      </c>
      <c r="HF7">
        <v>1</v>
      </c>
      <c r="HG7" s="9">
        <f t="shared" si="16"/>
        <v>2.2727272727272729</v>
      </c>
      <c r="HI7" t="s">
        <v>8</v>
      </c>
      <c r="HJ7">
        <v>26</v>
      </c>
      <c r="HK7" s="11">
        <f t="shared" si="65"/>
        <v>2.9988465974625145</v>
      </c>
      <c r="HL7">
        <v>2016</v>
      </c>
      <c r="HM7">
        <v>0</v>
      </c>
      <c r="HN7">
        <v>138</v>
      </c>
      <c r="HO7" s="8">
        <f t="shared" si="17"/>
        <v>0</v>
      </c>
      <c r="HP7" s="15">
        <v>6</v>
      </c>
      <c r="HS7" s="9">
        <f t="shared" si="70"/>
        <v>0</v>
      </c>
      <c r="HT7" s="25" t="str">
        <f t="shared" si="18"/>
        <v>（项，占比0%）、</v>
      </c>
      <c r="HU7" s="15">
        <v>6</v>
      </c>
      <c r="HX7" s="9">
        <f t="shared" si="71"/>
        <v>0</v>
      </c>
      <c r="HY7" s="25" t="str">
        <f t="shared" si="19"/>
        <v>（项，占比0%）、</v>
      </c>
      <c r="HZ7" s="17">
        <v>6</v>
      </c>
      <c r="ID7" s="25" t="str">
        <f t="shared" si="67"/>
        <v>（项，占比0%）、</v>
      </c>
      <c r="IE7" s="20">
        <f t="shared" ref="IE7:IE31" si="72">IC7/44 * 100</f>
        <v>0</v>
      </c>
    </row>
    <row r="8" spans="1:239" x14ac:dyDescent="0.15">
      <c r="A8" s="3">
        <v>7</v>
      </c>
      <c r="B8" s="3">
        <v>20</v>
      </c>
      <c r="C8" s="3" t="s">
        <v>8</v>
      </c>
      <c r="D8" s="8">
        <f t="shared" si="20"/>
        <v>5.0505050505050502</v>
      </c>
      <c r="E8" s="3"/>
      <c r="F8" s="3">
        <v>7</v>
      </c>
      <c r="G8" s="3">
        <v>2017</v>
      </c>
      <c r="H8" s="6">
        <v>1</v>
      </c>
      <c r="I8" s="5">
        <v>39</v>
      </c>
      <c r="J8" s="8">
        <f t="shared" si="21"/>
        <v>2.5641025641025639</v>
      </c>
      <c r="K8" s="3">
        <v>7</v>
      </c>
      <c r="L8" s="3" t="s">
        <v>65</v>
      </c>
      <c r="M8" s="3">
        <v>1</v>
      </c>
      <c r="N8" s="9">
        <f t="shared" si="0"/>
        <v>7.6923076923076925</v>
      </c>
      <c r="O8" s="3">
        <v>7</v>
      </c>
      <c r="P8" s="3" t="s">
        <v>28</v>
      </c>
      <c r="Q8" s="5">
        <v>1</v>
      </c>
      <c r="R8" s="9">
        <f t="shared" si="1"/>
        <v>7.6923076923076925</v>
      </c>
      <c r="S8" s="3">
        <v>7</v>
      </c>
      <c r="T8" s="3" t="s">
        <v>161</v>
      </c>
      <c r="U8" s="3" t="s">
        <v>80</v>
      </c>
      <c r="V8" s="3">
        <v>1</v>
      </c>
      <c r="W8" s="9">
        <f t="shared" si="2"/>
        <v>7.6923076923076925</v>
      </c>
      <c r="X8" t="str">
        <f t="shared" si="22"/>
        <v>姜生（四川大学）、</v>
      </c>
      <c r="Y8">
        <v>78</v>
      </c>
      <c r="Z8" s="13" t="s">
        <v>1416</v>
      </c>
      <c r="AA8" s="8">
        <f t="shared" si="23"/>
        <v>3.6740461610927935</v>
      </c>
      <c r="AC8">
        <v>2017</v>
      </c>
      <c r="AD8">
        <v>17</v>
      </c>
      <c r="AE8">
        <v>344</v>
      </c>
      <c r="AF8" s="11">
        <f t="shared" si="24"/>
        <v>4.941860465116279</v>
      </c>
      <c r="AG8" s="3">
        <v>7</v>
      </c>
      <c r="AH8" s="3" t="s">
        <v>95</v>
      </c>
      <c r="AI8" s="3">
        <v>5</v>
      </c>
      <c r="AJ8" s="9">
        <f t="shared" si="3"/>
        <v>6.9444444444444446</v>
      </c>
      <c r="AK8" s="3">
        <v>7</v>
      </c>
      <c r="AL8" s="3" t="s">
        <v>25</v>
      </c>
      <c r="AM8" s="3">
        <v>2</v>
      </c>
      <c r="AN8" s="8">
        <f t="shared" si="4"/>
        <v>2.7777777777777777</v>
      </c>
      <c r="AO8" s="3">
        <v>7</v>
      </c>
      <c r="AP8" s="3" t="s">
        <v>371</v>
      </c>
      <c r="AQ8" s="3" t="s">
        <v>80</v>
      </c>
      <c r="AR8" s="3">
        <v>1</v>
      </c>
      <c r="AY8">
        <v>109</v>
      </c>
      <c r="AZ8" t="s">
        <v>1416</v>
      </c>
      <c r="BA8" s="8">
        <f t="shared" si="26"/>
        <v>5.1342439943476208</v>
      </c>
      <c r="BB8">
        <v>2017</v>
      </c>
      <c r="BC8">
        <v>14</v>
      </c>
      <c r="BD8">
        <v>343</v>
      </c>
      <c r="BE8" s="11">
        <f t="shared" si="27"/>
        <v>4.0816326530612246</v>
      </c>
      <c r="BF8" s="3">
        <v>7</v>
      </c>
      <c r="BG8" s="3" t="s">
        <v>91</v>
      </c>
      <c r="BH8" s="3">
        <v>6</v>
      </c>
      <c r="BI8" s="9">
        <f t="shared" si="28"/>
        <v>7.2289156626506017</v>
      </c>
      <c r="BJ8" s="9" t="str">
        <f t="shared" si="29"/>
        <v>宗教学（6项，占比7.23%）、</v>
      </c>
      <c r="BK8" s="3">
        <v>7</v>
      </c>
      <c r="BL8" s="3" t="s">
        <v>49</v>
      </c>
      <c r="BM8" s="3">
        <v>1</v>
      </c>
      <c r="BN8" s="8">
        <f t="shared" si="30"/>
        <v>1.2048192771084338</v>
      </c>
      <c r="BO8" s="9" t="str">
        <f t="shared" si="31"/>
        <v>西南交通大学（1项，占比1.2%）、</v>
      </c>
      <c r="BP8" s="3">
        <v>7</v>
      </c>
      <c r="BQ8" s="3" t="s">
        <v>1358</v>
      </c>
      <c r="BR8" s="3" t="s">
        <v>49</v>
      </c>
      <c r="BS8" s="3">
        <v>1</v>
      </c>
      <c r="BT8" s="9">
        <f t="shared" si="5"/>
        <v>1.2048192771084338</v>
      </c>
      <c r="BU8" t="str">
        <f t="shared" si="32"/>
        <v>徐行言（西南交通大学）、</v>
      </c>
      <c r="BV8" t="s">
        <v>10</v>
      </c>
      <c r="BW8">
        <v>920</v>
      </c>
      <c r="BX8">
        <f t="shared" si="33"/>
        <v>4.8551374742730493</v>
      </c>
      <c r="BZ8">
        <v>2017</v>
      </c>
      <c r="CA8">
        <v>104</v>
      </c>
      <c r="CB8">
        <v>2850</v>
      </c>
      <c r="CC8" s="11">
        <f t="shared" si="34"/>
        <v>3.6491228070175437</v>
      </c>
      <c r="CD8" s="3">
        <v>7</v>
      </c>
      <c r="CE8" s="3" t="s">
        <v>64</v>
      </c>
      <c r="CF8" s="3">
        <v>34</v>
      </c>
      <c r="CG8" s="8">
        <f t="shared" si="35"/>
        <v>5.5016181229773462</v>
      </c>
      <c r="CH8" s="9" t="str">
        <f t="shared" si="36"/>
        <v>理论经济（34项，占比5.5%）、</v>
      </c>
      <c r="CI8" s="3">
        <v>7</v>
      </c>
      <c r="CJ8" s="3" t="s">
        <v>49</v>
      </c>
      <c r="CK8" s="3">
        <v>30</v>
      </c>
      <c r="CL8" s="9">
        <f t="shared" si="37"/>
        <v>4.8543689320388346</v>
      </c>
      <c r="CM8" s="25" t="str">
        <f t="shared" si="38"/>
        <v>西南交通大学（30项，占比4.85%）、</v>
      </c>
      <c r="CN8" s="3">
        <v>7</v>
      </c>
      <c r="CO8" s="3" t="s">
        <v>682</v>
      </c>
      <c r="CP8" s="3" t="s">
        <v>27</v>
      </c>
      <c r="CQ8" s="3">
        <v>2</v>
      </c>
      <c r="CR8" s="8">
        <f t="shared" si="6"/>
        <v>0.3236245954692557</v>
      </c>
      <c r="CS8" t="str">
        <f t="shared" si="39"/>
        <v>黄开国（四川师范大学）、</v>
      </c>
      <c r="CT8" t="s">
        <v>10</v>
      </c>
      <c r="CU8">
        <v>415</v>
      </c>
      <c r="CV8" s="11">
        <f t="shared" si="40"/>
        <v>4.5074399913109593</v>
      </c>
      <c r="CW8">
        <v>2017</v>
      </c>
      <c r="CX8">
        <v>34</v>
      </c>
      <c r="CY8">
        <v>1096</v>
      </c>
      <c r="CZ8" s="11">
        <f t="shared" si="41"/>
        <v>3.1021897810218979</v>
      </c>
      <c r="DA8" s="3">
        <v>7</v>
      </c>
      <c r="DB8" s="3" t="s">
        <v>78</v>
      </c>
      <c r="DC8" s="3">
        <v>19</v>
      </c>
      <c r="DD8" s="8">
        <f t="shared" si="42"/>
        <v>5.4597701149425291</v>
      </c>
      <c r="DE8" s="25" t="str">
        <f t="shared" si="43"/>
        <v>中国历史（19项，占比5.46%）、</v>
      </c>
      <c r="DF8" s="3">
        <v>7</v>
      </c>
      <c r="DG8" s="3" t="s">
        <v>62</v>
      </c>
      <c r="DH8" s="3">
        <v>16</v>
      </c>
      <c r="DI8" s="9">
        <f t="shared" si="44"/>
        <v>4.5977011494252871</v>
      </c>
      <c r="DJ8" s="25" t="str">
        <f t="shared" si="45"/>
        <v>电子科技大学（16项，占比4.6%）、</v>
      </c>
      <c r="DK8" s="15">
        <v>7</v>
      </c>
      <c r="DL8" t="s">
        <v>807</v>
      </c>
      <c r="DM8" t="s">
        <v>87</v>
      </c>
      <c r="DN8">
        <v>1</v>
      </c>
      <c r="DO8" s="8">
        <f t="shared" si="46"/>
        <v>0.28735632183908044</v>
      </c>
      <c r="DP8" t="s">
        <v>37</v>
      </c>
      <c r="DQ8">
        <v>332</v>
      </c>
      <c r="DR8" s="8">
        <f t="shared" si="47"/>
        <v>8.30207551887972</v>
      </c>
      <c r="DS8">
        <v>2017</v>
      </c>
      <c r="DT8">
        <v>52</v>
      </c>
      <c r="DU8">
        <v>492</v>
      </c>
      <c r="DV8" s="11">
        <f t="shared" si="48"/>
        <v>10.569105691056912</v>
      </c>
      <c r="DW8" s="3">
        <v>7</v>
      </c>
      <c r="DX8" s="3" t="s">
        <v>95</v>
      </c>
      <c r="DY8" s="3">
        <v>22</v>
      </c>
      <c r="DZ8" s="8">
        <f t="shared" si="49"/>
        <v>5.5415617128463479</v>
      </c>
      <c r="EA8" s="25" t="str">
        <f t="shared" si="50"/>
        <v>语言学（22项，占比5.54%）、</v>
      </c>
      <c r="EB8" s="3">
        <v>7</v>
      </c>
      <c r="EC8" s="3" t="s">
        <v>49</v>
      </c>
      <c r="ED8" s="3">
        <v>15</v>
      </c>
      <c r="EE8" s="9">
        <f t="shared" si="51"/>
        <v>3.7783375314861463</v>
      </c>
      <c r="EF8" s="25" t="str">
        <f t="shared" si="52"/>
        <v>西南交通大学（15项，占比3.78%）、</v>
      </c>
      <c r="EG8" s="3">
        <v>7</v>
      </c>
      <c r="EH8" s="3" t="s">
        <v>573</v>
      </c>
      <c r="EI8" s="3" t="s">
        <v>60</v>
      </c>
      <c r="EJ8" s="3">
        <v>2</v>
      </c>
      <c r="EK8" s="9">
        <f t="shared" si="53"/>
        <v>0.50377833753148615</v>
      </c>
      <c r="EL8" t="str">
        <f t="shared" si="54"/>
        <v>李学林（西南石油大学）、</v>
      </c>
      <c r="EN8" t="s">
        <v>7</v>
      </c>
      <c r="EO8">
        <v>191</v>
      </c>
      <c r="EP8" s="9">
        <f t="shared" si="55"/>
        <v>5.8374083129584351</v>
      </c>
      <c r="EQ8">
        <v>2017</v>
      </c>
      <c r="ER8">
        <v>17</v>
      </c>
      <c r="ES8">
        <v>487</v>
      </c>
      <c r="ET8" s="11">
        <f t="shared" si="56"/>
        <v>3.4907597535934287</v>
      </c>
      <c r="EU8" s="3">
        <v>7</v>
      </c>
      <c r="EV8" s="3" t="s">
        <v>91</v>
      </c>
      <c r="EW8" s="3">
        <v>5</v>
      </c>
      <c r="EX8" s="9">
        <f t="shared" si="57"/>
        <v>4.716981132075472</v>
      </c>
      <c r="EY8" s="25" t="str">
        <f t="shared" si="58"/>
        <v>宗教学（5项，占比4.72%）、</v>
      </c>
      <c r="EZ8" s="3">
        <v>7</v>
      </c>
      <c r="FA8" s="3" t="s">
        <v>28</v>
      </c>
      <c r="FB8" s="3">
        <v>4</v>
      </c>
      <c r="FC8" s="9">
        <f t="shared" si="59"/>
        <v>3.7735849056603774</v>
      </c>
      <c r="FD8" s="25" t="str">
        <f t="shared" si="60"/>
        <v>成都大学（4项，占比3.77%）、</v>
      </c>
      <c r="FE8" s="15">
        <v>7</v>
      </c>
      <c r="FF8" t="s">
        <v>488</v>
      </c>
      <c r="FG8" t="s">
        <v>50</v>
      </c>
      <c r="FH8">
        <v>1</v>
      </c>
      <c r="FI8" s="8">
        <f t="shared" si="7"/>
        <v>0.94339622641509435</v>
      </c>
      <c r="FJ8" t="str">
        <f t="shared" si="61"/>
        <v>陈卯轩（西南民族大学）、</v>
      </c>
      <c r="FL8" s="15">
        <v>7</v>
      </c>
      <c r="FP8" s="8">
        <f t="shared" si="69"/>
        <v>0</v>
      </c>
      <c r="FQ8" t="s">
        <v>11</v>
      </c>
      <c r="FR8">
        <v>85</v>
      </c>
      <c r="FS8" s="9">
        <f t="shared" si="62"/>
        <v>4.8571428571428568</v>
      </c>
      <c r="FT8">
        <v>2017</v>
      </c>
      <c r="FU8">
        <v>5</v>
      </c>
      <c r="FV8">
        <v>279</v>
      </c>
      <c r="FW8" s="9">
        <f t="shared" si="8"/>
        <v>1.7921146953405016</v>
      </c>
      <c r="FX8" s="17">
        <v>7</v>
      </c>
      <c r="GB8" s="19" t="e">
        <v>#DIV/0!</v>
      </c>
      <c r="GC8" s="25" t="e">
        <f t="shared" si="9"/>
        <v>#DIV/0!</v>
      </c>
      <c r="GD8" s="3">
        <v>7</v>
      </c>
      <c r="GE8" s="3" t="s">
        <v>49</v>
      </c>
      <c r="GF8" s="3">
        <v>2</v>
      </c>
      <c r="GG8" s="9">
        <f t="shared" si="63"/>
        <v>4.5454545454545459</v>
      </c>
      <c r="GH8" s="25" t="str">
        <f t="shared" si="10"/>
        <v>西南交通大学（2项，占比4.55%）、</v>
      </c>
      <c r="GI8" s="15">
        <v>7</v>
      </c>
      <c r="GJ8" t="s">
        <v>1697</v>
      </c>
      <c r="GK8">
        <v>1</v>
      </c>
      <c r="GL8" s="9">
        <f t="shared" si="11"/>
        <v>2.2727272727272729</v>
      </c>
      <c r="GM8" t="s">
        <v>7</v>
      </c>
      <c r="GN8">
        <v>70</v>
      </c>
      <c r="GO8" s="9">
        <f t="shared" si="64"/>
        <v>4.7393364928909953</v>
      </c>
      <c r="GP8">
        <v>2017</v>
      </c>
      <c r="GQ8">
        <v>10</v>
      </c>
      <c r="GR8">
        <v>258</v>
      </c>
      <c r="GS8" s="19">
        <f t="shared" si="12"/>
        <v>3.8759689922480618</v>
      </c>
      <c r="GT8" s="17">
        <v>7</v>
      </c>
      <c r="GX8" s="19" t="e">
        <f t="shared" si="13"/>
        <v>#DIV/0!</v>
      </c>
      <c r="GY8" s="3">
        <v>7</v>
      </c>
      <c r="GZ8" s="3" t="s">
        <v>1534</v>
      </c>
      <c r="HA8" s="3">
        <v>1</v>
      </c>
      <c r="HB8" s="9">
        <f t="shared" si="14"/>
        <v>2.2727272727272729</v>
      </c>
      <c r="HC8" s="25" t="str">
        <f t="shared" si="15"/>
        <v>四川省文化厅（1项，占比2.27%）、</v>
      </c>
      <c r="HD8" s="15">
        <v>7</v>
      </c>
      <c r="HE8" t="s">
        <v>1640</v>
      </c>
      <c r="HF8">
        <v>1</v>
      </c>
      <c r="HG8" s="9">
        <f t="shared" si="16"/>
        <v>2.2727272727272729</v>
      </c>
      <c r="HI8" t="s">
        <v>11</v>
      </c>
      <c r="HJ8">
        <v>19</v>
      </c>
      <c r="HK8" s="11">
        <f t="shared" si="65"/>
        <v>2.1914648212226067</v>
      </c>
      <c r="HL8">
        <v>2017</v>
      </c>
      <c r="HM8">
        <v>0</v>
      </c>
      <c r="HN8">
        <v>165</v>
      </c>
      <c r="HO8" s="19">
        <f t="shared" si="17"/>
        <v>0</v>
      </c>
      <c r="HP8" s="15">
        <v>7</v>
      </c>
      <c r="HS8" s="9">
        <f t="shared" si="70"/>
        <v>0</v>
      </c>
      <c r="HT8" s="25" t="str">
        <f t="shared" si="18"/>
        <v>（项，占比0%）、</v>
      </c>
      <c r="HU8" s="15">
        <v>7</v>
      </c>
      <c r="HX8" s="9">
        <f t="shared" si="71"/>
        <v>0</v>
      </c>
      <c r="HY8" s="25" t="str">
        <f t="shared" si="19"/>
        <v>（项，占比0%）、</v>
      </c>
      <c r="HZ8" s="15">
        <v>7</v>
      </c>
      <c r="ID8" s="25" t="str">
        <f t="shared" si="67"/>
        <v>（项，占比0%）、</v>
      </c>
      <c r="IE8" s="9">
        <f t="shared" si="72"/>
        <v>0</v>
      </c>
    </row>
    <row r="9" spans="1:239" x14ac:dyDescent="0.15">
      <c r="A9" s="3">
        <v>8</v>
      </c>
      <c r="B9" s="3">
        <v>19</v>
      </c>
      <c r="C9" s="3" t="s">
        <v>7</v>
      </c>
      <c r="D9" s="8">
        <f t="shared" si="20"/>
        <v>4.7979797979797976</v>
      </c>
      <c r="E9" s="22"/>
      <c r="F9">
        <v>8</v>
      </c>
      <c r="G9" s="3" t="s">
        <v>1633</v>
      </c>
      <c r="H9" s="5">
        <v>13</v>
      </c>
      <c r="I9" s="5">
        <v>396</v>
      </c>
      <c r="J9" s="8">
        <f t="shared" si="21"/>
        <v>3.2828282828282833</v>
      </c>
      <c r="K9" s="3">
        <v>8</v>
      </c>
      <c r="L9" s="3" t="s">
        <v>95</v>
      </c>
      <c r="M9" s="3">
        <v>1</v>
      </c>
      <c r="N9" s="9">
        <f t="shared" si="0"/>
        <v>7.6923076923076925</v>
      </c>
      <c r="O9" s="3">
        <v>8</v>
      </c>
      <c r="P9" s="3" t="s">
        <v>1633</v>
      </c>
      <c r="Q9" s="5">
        <v>13</v>
      </c>
      <c r="R9" s="9">
        <f t="shared" si="1"/>
        <v>100</v>
      </c>
      <c r="S9" s="3">
        <v>8</v>
      </c>
      <c r="T9" s="3" t="s">
        <v>1004</v>
      </c>
      <c r="U9" s="3" t="s">
        <v>80</v>
      </c>
      <c r="V9" s="3">
        <v>1</v>
      </c>
      <c r="W9" s="9">
        <f t="shared" si="2"/>
        <v>7.6923076923076925</v>
      </c>
      <c r="X9" t="str">
        <f t="shared" si="22"/>
        <v>姜晓萍（四川大学）、</v>
      </c>
      <c r="Y9">
        <v>73</v>
      </c>
      <c r="Z9" s="13" t="s">
        <v>12</v>
      </c>
      <c r="AA9" s="8">
        <f t="shared" si="23"/>
        <v>3.4385303815355628</v>
      </c>
      <c r="AC9">
        <v>2018</v>
      </c>
      <c r="AD9">
        <v>8</v>
      </c>
      <c r="AE9">
        <v>368</v>
      </c>
      <c r="AF9" s="11">
        <f t="shared" si="24"/>
        <v>2.1739130434782608</v>
      </c>
      <c r="AG9" s="3">
        <v>8</v>
      </c>
      <c r="AH9" s="3" t="s">
        <v>75</v>
      </c>
      <c r="AI9" s="3">
        <v>4</v>
      </c>
      <c r="AJ9" s="9">
        <f t="shared" si="3"/>
        <v>5.5555555555555554</v>
      </c>
      <c r="AK9" s="3">
        <v>8</v>
      </c>
      <c r="AL9" s="3" t="s">
        <v>110</v>
      </c>
      <c r="AM9" s="3">
        <v>1</v>
      </c>
      <c r="AN9" s="8">
        <f t="shared" si="4"/>
        <v>1.3888888888888888</v>
      </c>
      <c r="AO9" s="3">
        <v>8</v>
      </c>
      <c r="AP9" s="3" t="s">
        <v>1404</v>
      </c>
      <c r="AQ9" s="3" t="s">
        <v>27</v>
      </c>
      <c r="AR9" s="3">
        <v>1</v>
      </c>
      <c r="AY9">
        <v>98</v>
      </c>
      <c r="AZ9" t="s">
        <v>10</v>
      </c>
      <c r="BA9" s="8">
        <f t="shared" si="26"/>
        <v>4.6161092793217149</v>
      </c>
      <c r="BB9">
        <v>2018</v>
      </c>
      <c r="BC9">
        <v>17</v>
      </c>
      <c r="BD9">
        <v>358</v>
      </c>
      <c r="BE9" s="11">
        <f t="shared" si="27"/>
        <v>4.7486033519553068</v>
      </c>
      <c r="BF9" s="3">
        <v>8</v>
      </c>
      <c r="BG9" s="3" t="s">
        <v>75</v>
      </c>
      <c r="BH9" s="3">
        <v>4</v>
      </c>
      <c r="BI9" s="9">
        <f t="shared" si="28"/>
        <v>4.8192771084337354</v>
      </c>
      <c r="BJ9" s="9"/>
      <c r="BK9" s="3">
        <v>8</v>
      </c>
      <c r="BL9" s="3" t="s">
        <v>62</v>
      </c>
      <c r="BM9" s="3">
        <v>1</v>
      </c>
      <c r="BN9" s="8">
        <f t="shared" si="30"/>
        <v>1.2048192771084338</v>
      </c>
      <c r="BO9" s="9"/>
      <c r="BP9" s="3">
        <v>8</v>
      </c>
      <c r="BQ9" s="3" t="s">
        <v>888</v>
      </c>
      <c r="BR9" s="3" t="s">
        <v>80</v>
      </c>
      <c r="BS9" s="3">
        <v>1</v>
      </c>
      <c r="BT9" s="9">
        <f t="shared" si="5"/>
        <v>1.2048192771084338</v>
      </c>
      <c r="BU9" t="str">
        <f t="shared" si="32"/>
        <v>万毅（四川大学）、</v>
      </c>
      <c r="BV9" t="s">
        <v>3</v>
      </c>
      <c r="BW9">
        <v>910</v>
      </c>
      <c r="BX9">
        <f t="shared" si="33"/>
        <v>4.8023642408570373</v>
      </c>
      <c r="BZ9">
        <v>2018</v>
      </c>
      <c r="CA9">
        <v>97</v>
      </c>
      <c r="CB9">
        <v>3147</v>
      </c>
      <c r="CC9" s="11">
        <f t="shared" si="34"/>
        <v>3.0823006037496028</v>
      </c>
      <c r="CD9" s="3">
        <v>8</v>
      </c>
      <c r="CE9" s="3" t="s">
        <v>72</v>
      </c>
      <c r="CF9" s="3">
        <v>30</v>
      </c>
      <c r="CG9" s="8">
        <f t="shared" si="35"/>
        <v>4.8543689320388346</v>
      </c>
      <c r="CH9" s="9"/>
      <c r="CI9" s="3">
        <v>8</v>
      </c>
      <c r="CJ9" s="3" t="s">
        <v>110</v>
      </c>
      <c r="CK9" s="3">
        <v>18</v>
      </c>
      <c r="CL9" s="9">
        <f t="shared" si="37"/>
        <v>2.912621359223301</v>
      </c>
      <c r="CM9" s="25"/>
      <c r="CN9" s="3">
        <v>8</v>
      </c>
      <c r="CO9" s="3" t="s">
        <v>325</v>
      </c>
      <c r="CP9" s="3" t="s">
        <v>27</v>
      </c>
      <c r="CQ9" s="3">
        <v>2</v>
      </c>
      <c r="CR9" s="8">
        <f t="shared" si="6"/>
        <v>0.3236245954692557</v>
      </c>
      <c r="CS9" t="str">
        <f t="shared" si="39"/>
        <v>杜伟（四川师范大学）、</v>
      </c>
      <c r="CT9" t="s">
        <v>26</v>
      </c>
      <c r="CU9">
        <v>348</v>
      </c>
      <c r="CV9" s="11">
        <f t="shared" si="40"/>
        <v>3.7797328119908769</v>
      </c>
      <c r="CW9">
        <v>2018</v>
      </c>
      <c r="CX9">
        <v>55</v>
      </c>
      <c r="CY9">
        <v>1001</v>
      </c>
      <c r="CZ9" s="11">
        <f t="shared" si="41"/>
        <v>5.4945054945054945</v>
      </c>
      <c r="DA9" s="3">
        <v>8</v>
      </c>
      <c r="DB9" s="3" t="s">
        <v>98</v>
      </c>
      <c r="DC9" s="3">
        <v>18</v>
      </c>
      <c r="DD9" s="8">
        <f t="shared" si="42"/>
        <v>5.1724137931034484</v>
      </c>
      <c r="DE9" s="25"/>
      <c r="DF9" s="3">
        <v>8</v>
      </c>
      <c r="DG9" s="3" t="s">
        <v>25</v>
      </c>
      <c r="DH9" s="3">
        <v>16</v>
      </c>
      <c r="DI9" s="9">
        <f t="shared" si="44"/>
        <v>4.5977011494252871</v>
      </c>
      <c r="DJ9" s="25"/>
      <c r="DK9" s="15">
        <v>8</v>
      </c>
      <c r="DL9" t="s">
        <v>1472</v>
      </c>
      <c r="DM9" t="s">
        <v>80</v>
      </c>
      <c r="DN9">
        <v>1</v>
      </c>
      <c r="DO9" s="8">
        <f t="shared" si="46"/>
        <v>0.28735632183908044</v>
      </c>
      <c r="DP9" t="s">
        <v>38</v>
      </c>
      <c r="DQ9">
        <v>270</v>
      </c>
      <c r="DR9" s="8">
        <f t="shared" si="47"/>
        <v>6.7516879219804951</v>
      </c>
      <c r="DS9">
        <v>2018</v>
      </c>
      <c r="DT9">
        <v>50</v>
      </c>
      <c r="DU9">
        <v>490</v>
      </c>
      <c r="DV9" s="11">
        <f t="shared" si="48"/>
        <v>10.204081632653061</v>
      </c>
      <c r="DW9" s="3">
        <v>8</v>
      </c>
      <c r="DX9" s="3" t="s">
        <v>72</v>
      </c>
      <c r="DY9" s="3">
        <v>21</v>
      </c>
      <c r="DZ9" s="8">
        <f t="shared" si="49"/>
        <v>5.2896725440806041</v>
      </c>
      <c r="EA9" s="25"/>
      <c r="EB9" s="3">
        <v>8</v>
      </c>
      <c r="EC9" s="3" t="s">
        <v>134</v>
      </c>
      <c r="ED9" s="3">
        <v>15</v>
      </c>
      <c r="EE9" s="9">
        <f t="shared" si="51"/>
        <v>3.7783375314861463</v>
      </c>
      <c r="EF9" s="25"/>
      <c r="EG9" s="17">
        <v>8</v>
      </c>
      <c r="EH9" t="s">
        <v>1603</v>
      </c>
      <c r="EI9" t="s">
        <v>134</v>
      </c>
      <c r="EJ9">
        <v>1</v>
      </c>
      <c r="EK9" s="19">
        <f t="shared" si="53"/>
        <v>0.25188916876574308</v>
      </c>
      <c r="EL9" t="str">
        <f t="shared" si="54"/>
        <v>王宁霞（西南科技大学）、</v>
      </c>
      <c r="EN9" t="s">
        <v>10</v>
      </c>
      <c r="EO9">
        <v>158</v>
      </c>
      <c r="EP9" s="9">
        <f t="shared" si="55"/>
        <v>4.8288508557457215</v>
      </c>
      <c r="EQ9">
        <v>2018</v>
      </c>
      <c r="ER9">
        <v>20</v>
      </c>
      <c r="ES9">
        <v>613</v>
      </c>
      <c r="ET9" s="11">
        <f t="shared" si="56"/>
        <v>3.2626427406199019</v>
      </c>
      <c r="EU9" s="3">
        <v>8</v>
      </c>
      <c r="EV9" s="3" t="s">
        <v>93</v>
      </c>
      <c r="EW9" s="3">
        <v>5</v>
      </c>
      <c r="EX9" s="9">
        <f t="shared" si="57"/>
        <v>4.716981132075472</v>
      </c>
      <c r="EY9" s="25"/>
      <c r="EZ9" s="3">
        <v>8</v>
      </c>
      <c r="FA9" s="3" t="s">
        <v>442</v>
      </c>
      <c r="FB9" s="3">
        <v>3</v>
      </c>
      <c r="FC9" s="9">
        <f t="shared" si="59"/>
        <v>2.8301886792452833</v>
      </c>
      <c r="FD9" s="25"/>
      <c r="FE9" s="15">
        <v>8</v>
      </c>
      <c r="FF9" t="s">
        <v>1319</v>
      </c>
      <c r="FG9" t="s">
        <v>80</v>
      </c>
      <c r="FH9">
        <v>1</v>
      </c>
      <c r="FI9" s="8">
        <f t="shared" si="7"/>
        <v>0.94339622641509435</v>
      </c>
      <c r="FJ9" t="str">
        <f t="shared" si="61"/>
        <v>鲜丽霞（四川大学）、</v>
      </c>
      <c r="FL9" s="15">
        <v>8</v>
      </c>
      <c r="FP9" s="8">
        <f t="shared" si="69"/>
        <v>0</v>
      </c>
      <c r="FQ9" t="s">
        <v>16</v>
      </c>
      <c r="FR9">
        <v>79</v>
      </c>
      <c r="FS9" s="9">
        <f t="shared" si="62"/>
        <v>4.5142857142857142</v>
      </c>
      <c r="FT9">
        <v>2018</v>
      </c>
      <c r="FU9">
        <v>5</v>
      </c>
      <c r="FV9">
        <v>296</v>
      </c>
      <c r="FW9" s="9">
        <f t="shared" si="8"/>
        <v>1.6891891891891893</v>
      </c>
      <c r="FX9" s="15">
        <v>8</v>
      </c>
      <c r="GB9" s="8" t="e">
        <v>#DIV/0!</v>
      </c>
      <c r="GC9" s="25"/>
      <c r="GD9" s="3">
        <v>8</v>
      </c>
      <c r="GE9" s="3" t="s">
        <v>61</v>
      </c>
      <c r="GF9" s="3">
        <v>2</v>
      </c>
      <c r="GG9" s="9">
        <f t="shared" si="63"/>
        <v>4.5454545454545459</v>
      </c>
      <c r="GH9" s="25"/>
      <c r="GI9" s="15">
        <v>8</v>
      </c>
      <c r="GJ9" t="s">
        <v>1717</v>
      </c>
      <c r="GK9">
        <v>1</v>
      </c>
      <c r="GL9" s="9">
        <f t="shared" si="11"/>
        <v>2.2727272727272729</v>
      </c>
      <c r="GM9" t="s">
        <v>11</v>
      </c>
      <c r="GN9">
        <v>61</v>
      </c>
      <c r="GO9" s="9">
        <f t="shared" si="64"/>
        <v>4.1299932295192958</v>
      </c>
      <c r="GP9">
        <v>2018</v>
      </c>
      <c r="GQ9">
        <v>7</v>
      </c>
      <c r="GR9">
        <v>244</v>
      </c>
      <c r="GS9" s="8">
        <f t="shared" si="12"/>
        <v>2.8688524590163933</v>
      </c>
      <c r="GT9" s="15">
        <v>8</v>
      </c>
      <c r="GX9" s="8" t="e">
        <f t="shared" si="13"/>
        <v>#DIV/0!</v>
      </c>
      <c r="GY9" s="3">
        <v>8</v>
      </c>
      <c r="GZ9" s="3" t="s">
        <v>1751</v>
      </c>
      <c r="HA9" s="3">
        <v>1</v>
      </c>
      <c r="HB9" s="9">
        <f t="shared" si="14"/>
        <v>2.2727272727272729</v>
      </c>
      <c r="HC9" s="25"/>
      <c r="HD9" s="15">
        <v>8</v>
      </c>
      <c r="HE9" t="s">
        <v>1708</v>
      </c>
      <c r="HF9">
        <v>1</v>
      </c>
      <c r="HG9" s="9">
        <f t="shared" si="16"/>
        <v>2.2727272727272729</v>
      </c>
      <c r="HI9" t="s">
        <v>7</v>
      </c>
      <c r="HJ9">
        <v>19</v>
      </c>
      <c r="HK9" s="11">
        <f t="shared" si="65"/>
        <v>2.1914648212226067</v>
      </c>
      <c r="HL9">
        <v>2018</v>
      </c>
      <c r="HM9">
        <v>3</v>
      </c>
      <c r="HN9">
        <v>185</v>
      </c>
      <c r="HO9" s="8">
        <f t="shared" si="17"/>
        <v>1.6216216216216217</v>
      </c>
      <c r="HP9" s="15">
        <v>8</v>
      </c>
      <c r="HS9" s="9">
        <f t="shared" si="70"/>
        <v>0</v>
      </c>
      <c r="HT9" s="25"/>
      <c r="HU9" s="15">
        <v>8</v>
      </c>
      <c r="HX9" s="9">
        <f t="shared" si="71"/>
        <v>0</v>
      </c>
      <c r="HY9" s="25"/>
      <c r="HZ9" s="15">
        <v>8</v>
      </c>
      <c r="ID9" s="25"/>
      <c r="IE9" s="9">
        <f t="shared" si="72"/>
        <v>0</v>
      </c>
    </row>
    <row r="10" spans="1:239" x14ac:dyDescent="0.15">
      <c r="A10" s="3">
        <v>9</v>
      </c>
      <c r="B10" s="3">
        <v>16</v>
      </c>
      <c r="C10" s="3" t="s">
        <v>12</v>
      </c>
      <c r="D10" s="8">
        <f t="shared" si="20"/>
        <v>4.0404040404040407</v>
      </c>
      <c r="E10" s="22"/>
      <c r="F10">
        <v>9</v>
      </c>
      <c r="K10" s="3">
        <v>9</v>
      </c>
      <c r="L10" s="3" t="s">
        <v>75</v>
      </c>
      <c r="M10" s="3">
        <v>1</v>
      </c>
      <c r="N10" s="9">
        <f t="shared" si="0"/>
        <v>7.6923076923076925</v>
      </c>
      <c r="O10">
        <v>9</v>
      </c>
      <c r="R10" s="9">
        <f t="shared" si="1"/>
        <v>0</v>
      </c>
      <c r="S10" s="3">
        <v>9</v>
      </c>
      <c r="T10" s="3" t="s">
        <v>164</v>
      </c>
      <c r="U10" s="3" t="s">
        <v>28</v>
      </c>
      <c r="V10" s="3">
        <v>1</v>
      </c>
      <c r="W10" s="9">
        <f t="shared" si="2"/>
        <v>7.6923076923076925</v>
      </c>
      <c r="X10" t="str">
        <f t="shared" si="22"/>
        <v>刘兴均（成都大学）、</v>
      </c>
      <c r="Y10">
        <v>72</v>
      </c>
      <c r="Z10" s="13" t="s">
        <v>10</v>
      </c>
      <c r="AA10" s="8">
        <f t="shared" si="23"/>
        <v>3.3914272256241169</v>
      </c>
      <c r="AC10" t="s">
        <v>1633</v>
      </c>
      <c r="AD10">
        <v>72</v>
      </c>
      <c r="AE10">
        <v>2131</v>
      </c>
      <c r="AF10" s="11">
        <f t="shared" si="24"/>
        <v>3.3786954481464098</v>
      </c>
      <c r="AG10" s="3">
        <v>9</v>
      </c>
      <c r="AH10" s="3" t="s">
        <v>93</v>
      </c>
      <c r="AI10" s="3">
        <v>3</v>
      </c>
      <c r="AJ10" s="9">
        <f t="shared" si="3"/>
        <v>4.1666666666666661</v>
      </c>
      <c r="AK10" s="3">
        <v>9</v>
      </c>
      <c r="AL10" s="3" t="s">
        <v>100</v>
      </c>
      <c r="AM10" s="3">
        <v>1</v>
      </c>
      <c r="AN10" s="8">
        <f t="shared" si="4"/>
        <v>1.3888888888888888</v>
      </c>
      <c r="AO10" s="3">
        <v>9</v>
      </c>
      <c r="AP10" s="3" t="s">
        <v>66</v>
      </c>
      <c r="AQ10" s="3" t="s">
        <v>67</v>
      </c>
      <c r="AR10" s="3">
        <v>1</v>
      </c>
      <c r="AY10">
        <v>89</v>
      </c>
      <c r="AZ10" t="s">
        <v>3</v>
      </c>
      <c r="BA10" s="8">
        <f t="shared" si="26"/>
        <v>4.1921808761186998</v>
      </c>
      <c r="BB10" t="s">
        <v>1633</v>
      </c>
      <c r="BC10">
        <v>83</v>
      </c>
      <c r="BD10">
        <v>2395</v>
      </c>
      <c r="BE10" s="11">
        <f t="shared" si="27"/>
        <v>3.4655532359081418</v>
      </c>
      <c r="BF10" s="3">
        <v>9</v>
      </c>
      <c r="BG10" s="3" t="s">
        <v>72</v>
      </c>
      <c r="BH10" s="3">
        <v>4</v>
      </c>
      <c r="BI10" s="9">
        <f t="shared" si="28"/>
        <v>4.8192771084337354</v>
      </c>
      <c r="BJ10" s="9"/>
      <c r="BK10" s="3">
        <v>9</v>
      </c>
      <c r="BL10" s="3" t="s">
        <v>110</v>
      </c>
      <c r="BM10" s="3">
        <v>1</v>
      </c>
      <c r="BN10" s="8">
        <f t="shared" si="30"/>
        <v>1.2048192771084338</v>
      </c>
      <c r="BO10" s="9"/>
      <c r="BP10" s="3">
        <v>9</v>
      </c>
      <c r="BQ10" s="3" t="s">
        <v>674</v>
      </c>
      <c r="BR10" s="3" t="s">
        <v>80</v>
      </c>
      <c r="BS10" s="3">
        <v>1</v>
      </c>
      <c r="BT10" s="9">
        <f t="shared" si="5"/>
        <v>1.2048192771084338</v>
      </c>
      <c r="BU10" t="str">
        <f t="shared" si="32"/>
        <v>盖建民（四川大学）、</v>
      </c>
      <c r="BV10" t="s">
        <v>16</v>
      </c>
      <c r="BW10">
        <v>734</v>
      </c>
      <c r="BX10">
        <f t="shared" si="33"/>
        <v>3.8735553327352368</v>
      </c>
      <c r="BZ10" t="s">
        <v>1633</v>
      </c>
      <c r="CA10">
        <v>618</v>
      </c>
      <c r="CB10">
        <v>18949</v>
      </c>
      <c r="CC10" s="11">
        <f t="shared" si="34"/>
        <v>3.2613858251095045</v>
      </c>
      <c r="CD10" s="3">
        <v>9</v>
      </c>
      <c r="CE10" s="3" t="s">
        <v>75</v>
      </c>
      <c r="CF10" s="3">
        <v>29</v>
      </c>
      <c r="CG10" s="8">
        <f t="shared" si="35"/>
        <v>4.6925566343042071</v>
      </c>
      <c r="CH10" s="9"/>
      <c r="CI10" s="3">
        <v>9</v>
      </c>
      <c r="CJ10" s="3" t="s">
        <v>62</v>
      </c>
      <c r="CK10" s="3">
        <v>18</v>
      </c>
      <c r="CL10" s="9">
        <f t="shared" si="37"/>
        <v>2.912621359223301</v>
      </c>
      <c r="CM10" s="25"/>
      <c r="CN10" s="3">
        <v>9</v>
      </c>
      <c r="CO10" s="3" t="s">
        <v>266</v>
      </c>
      <c r="CP10" s="3" t="s">
        <v>80</v>
      </c>
      <c r="CQ10" s="3">
        <v>2</v>
      </c>
      <c r="CR10" s="8">
        <f t="shared" si="6"/>
        <v>0.3236245954692557</v>
      </c>
      <c r="CS10" t="str">
        <f t="shared" si="39"/>
        <v>陈勇（四川大学）、</v>
      </c>
      <c r="CT10" t="s">
        <v>3</v>
      </c>
      <c r="CU10">
        <v>347</v>
      </c>
      <c r="CV10" s="11">
        <f t="shared" si="40"/>
        <v>3.7688715108069948</v>
      </c>
      <c r="CW10" t="s">
        <v>1633</v>
      </c>
      <c r="CX10">
        <v>348</v>
      </c>
      <c r="CY10">
        <v>9207</v>
      </c>
      <c r="CZ10" s="11">
        <f t="shared" si="41"/>
        <v>3.7797328119908769</v>
      </c>
      <c r="DA10" s="3">
        <v>9</v>
      </c>
      <c r="DB10" s="3" t="s">
        <v>70</v>
      </c>
      <c r="DC10" s="3">
        <v>17</v>
      </c>
      <c r="DD10" s="8">
        <f t="shared" si="42"/>
        <v>4.8850574712643677</v>
      </c>
      <c r="DE10" s="25"/>
      <c r="DF10" s="3">
        <v>9</v>
      </c>
      <c r="DG10" s="3" t="s">
        <v>134</v>
      </c>
      <c r="DH10" s="3">
        <v>13</v>
      </c>
      <c r="DI10" s="9">
        <f t="shared" si="44"/>
        <v>3.7356321839080464</v>
      </c>
      <c r="DJ10" s="25"/>
      <c r="DK10" s="15">
        <v>9</v>
      </c>
      <c r="DL10" t="s">
        <v>279</v>
      </c>
      <c r="DM10" t="s">
        <v>80</v>
      </c>
      <c r="DN10">
        <v>1</v>
      </c>
      <c r="DO10" s="8">
        <f t="shared" si="46"/>
        <v>0.28735632183908044</v>
      </c>
      <c r="DP10" t="s">
        <v>34</v>
      </c>
      <c r="DQ10">
        <v>236</v>
      </c>
      <c r="DR10" s="8">
        <f t="shared" si="47"/>
        <v>5.9014753688422106</v>
      </c>
      <c r="DS10" t="s">
        <v>1633</v>
      </c>
      <c r="DT10">
        <v>397</v>
      </c>
      <c r="DU10">
        <v>3999</v>
      </c>
      <c r="DV10" s="11">
        <f t="shared" si="48"/>
        <v>9.9274818704676164</v>
      </c>
      <c r="DW10" s="3">
        <v>9</v>
      </c>
      <c r="DX10" s="3" t="s">
        <v>75</v>
      </c>
      <c r="DY10" s="3">
        <v>19</v>
      </c>
      <c r="DZ10" s="8">
        <f t="shared" si="49"/>
        <v>4.7858942065491181</v>
      </c>
      <c r="EA10" s="25"/>
      <c r="EB10" s="3">
        <v>9</v>
      </c>
      <c r="EC10" s="3" t="s">
        <v>61</v>
      </c>
      <c r="ED10" s="3">
        <v>14</v>
      </c>
      <c r="EE10" s="9">
        <f t="shared" si="51"/>
        <v>3.5264483627204033</v>
      </c>
      <c r="EF10" s="25"/>
      <c r="EG10" s="15">
        <v>9</v>
      </c>
      <c r="EH10" t="s">
        <v>579</v>
      </c>
      <c r="EI10" t="s">
        <v>61</v>
      </c>
      <c r="EJ10">
        <v>1</v>
      </c>
      <c r="EK10" s="8">
        <f t="shared" si="53"/>
        <v>0.25188916876574308</v>
      </c>
      <c r="EL10" t="str">
        <f t="shared" si="54"/>
        <v>马治鸾（成都理工大学）、</v>
      </c>
      <c r="EN10" t="s">
        <v>16</v>
      </c>
      <c r="EO10">
        <v>156</v>
      </c>
      <c r="EP10" s="9">
        <f t="shared" si="55"/>
        <v>4.7677261613691932</v>
      </c>
      <c r="EQ10" t="s">
        <v>1633</v>
      </c>
      <c r="ER10">
        <v>106</v>
      </c>
      <c r="ES10">
        <v>3272</v>
      </c>
      <c r="ET10" s="11">
        <f t="shared" si="56"/>
        <v>3.2396088019559901</v>
      </c>
      <c r="EU10" s="3">
        <v>9</v>
      </c>
      <c r="EV10" s="3" t="s">
        <v>102</v>
      </c>
      <c r="EW10" s="3">
        <v>4</v>
      </c>
      <c r="EX10" s="9">
        <f t="shared" si="57"/>
        <v>3.7735849056603774</v>
      </c>
      <c r="EY10" s="25"/>
      <c r="EZ10" s="3">
        <v>9</v>
      </c>
      <c r="FA10" s="3" t="s">
        <v>61</v>
      </c>
      <c r="FB10" s="3">
        <v>3</v>
      </c>
      <c r="FC10" s="9">
        <f t="shared" si="59"/>
        <v>2.8301886792452833</v>
      </c>
      <c r="FD10" s="25"/>
      <c r="FE10" s="15">
        <v>9</v>
      </c>
      <c r="FF10" t="s">
        <v>1246</v>
      </c>
      <c r="FG10" t="s">
        <v>27</v>
      </c>
      <c r="FH10">
        <v>1</v>
      </c>
      <c r="FI10" s="8">
        <f t="shared" si="7"/>
        <v>0.94339622641509435</v>
      </c>
      <c r="FJ10" t="str">
        <f t="shared" si="61"/>
        <v>陈向阳（四川师范大学）、</v>
      </c>
      <c r="FL10" s="15">
        <v>9</v>
      </c>
      <c r="FP10" s="8">
        <f t="shared" si="69"/>
        <v>0</v>
      </c>
      <c r="FQ10" t="s">
        <v>10</v>
      </c>
      <c r="FR10">
        <v>78</v>
      </c>
      <c r="FS10" s="9">
        <f t="shared" si="62"/>
        <v>4.4571428571428573</v>
      </c>
      <c r="FT10" t="s">
        <v>1633</v>
      </c>
      <c r="FU10">
        <v>44</v>
      </c>
      <c r="FV10">
        <v>1750</v>
      </c>
      <c r="FW10" s="9">
        <f t="shared" si="8"/>
        <v>2.5142857142857142</v>
      </c>
      <c r="FX10" s="15">
        <v>9</v>
      </c>
      <c r="GB10" s="8" t="e">
        <v>#DIV/0!</v>
      </c>
      <c r="GC10" s="25"/>
      <c r="GD10" s="3">
        <v>9</v>
      </c>
      <c r="GE10" s="3" t="s">
        <v>28</v>
      </c>
      <c r="GF10" s="3">
        <v>2</v>
      </c>
      <c r="GG10" s="9">
        <f t="shared" si="63"/>
        <v>4.5454545454545459</v>
      </c>
      <c r="GH10" s="25"/>
      <c r="GI10" s="15">
        <v>9</v>
      </c>
      <c r="GJ10" t="s">
        <v>1713</v>
      </c>
      <c r="GK10">
        <v>1</v>
      </c>
      <c r="GL10" s="9">
        <f t="shared" si="11"/>
        <v>2.2727272727272729</v>
      </c>
      <c r="GM10" t="s">
        <v>9</v>
      </c>
      <c r="GN10">
        <v>51</v>
      </c>
      <c r="GO10" s="9">
        <f t="shared" si="64"/>
        <v>3.4529451591062967</v>
      </c>
      <c r="GP10" t="s">
        <v>1633</v>
      </c>
      <c r="GQ10">
        <v>44</v>
      </c>
      <c r="GR10">
        <v>1477</v>
      </c>
      <c r="GS10" s="8">
        <f t="shared" si="12"/>
        <v>2.9790115098171968</v>
      </c>
      <c r="GT10" s="15">
        <v>9</v>
      </c>
      <c r="GX10" s="8" t="e">
        <f t="shared" si="13"/>
        <v>#DIV/0!</v>
      </c>
      <c r="GY10" s="3">
        <v>9</v>
      </c>
      <c r="GZ10" s="3" t="s">
        <v>40</v>
      </c>
      <c r="HA10" s="3">
        <v>1</v>
      </c>
      <c r="HB10" s="9">
        <f t="shared" si="14"/>
        <v>2.2727272727272729</v>
      </c>
      <c r="HC10" s="25"/>
      <c r="HD10" s="15">
        <v>9</v>
      </c>
      <c r="HE10" t="s">
        <v>1690</v>
      </c>
      <c r="HF10">
        <v>1</v>
      </c>
      <c r="HG10" s="9">
        <f t="shared" si="16"/>
        <v>2.2727272727272729</v>
      </c>
      <c r="HI10" t="s">
        <v>22</v>
      </c>
      <c r="HJ10">
        <v>15</v>
      </c>
      <c r="HK10" s="11">
        <f t="shared" si="65"/>
        <v>1.7301038062283738</v>
      </c>
      <c r="HL10" t="s">
        <v>1633</v>
      </c>
      <c r="HM10">
        <v>4</v>
      </c>
      <c r="HN10">
        <v>867</v>
      </c>
      <c r="HO10" s="8">
        <f t="shared" si="17"/>
        <v>0.46136101499423299</v>
      </c>
      <c r="HP10" s="15">
        <v>9</v>
      </c>
      <c r="HS10" s="9">
        <f t="shared" si="70"/>
        <v>0</v>
      </c>
      <c r="HT10" s="25"/>
      <c r="HU10" s="15">
        <v>9</v>
      </c>
      <c r="HX10" s="9">
        <f t="shared" si="71"/>
        <v>0</v>
      </c>
      <c r="HY10" s="25"/>
      <c r="HZ10" s="15">
        <v>9</v>
      </c>
      <c r="ID10" s="25"/>
      <c r="IE10" s="9">
        <f t="shared" si="72"/>
        <v>0</v>
      </c>
    </row>
    <row r="11" spans="1:239" x14ac:dyDescent="0.15">
      <c r="A11" s="3">
        <v>10</v>
      </c>
      <c r="B11" s="3">
        <v>13</v>
      </c>
      <c r="C11" s="3" t="s">
        <v>26</v>
      </c>
      <c r="D11" s="8">
        <f t="shared" si="20"/>
        <v>3.2828282828282833</v>
      </c>
      <c r="E11" s="22"/>
      <c r="F11">
        <v>10</v>
      </c>
      <c r="K11" s="3">
        <v>10</v>
      </c>
      <c r="L11" s="3" t="s">
        <v>102</v>
      </c>
      <c r="M11" s="3">
        <v>1</v>
      </c>
      <c r="N11" s="9">
        <f t="shared" si="0"/>
        <v>7.6923076923076925</v>
      </c>
      <c r="O11">
        <v>10</v>
      </c>
      <c r="R11" s="9">
        <f t="shared" si="1"/>
        <v>0</v>
      </c>
      <c r="S11" s="3">
        <v>10</v>
      </c>
      <c r="T11" s="3" t="s">
        <v>1015</v>
      </c>
      <c r="U11" s="3" t="s">
        <v>67</v>
      </c>
      <c r="V11" s="3">
        <v>1</v>
      </c>
      <c r="W11" s="9">
        <f t="shared" si="2"/>
        <v>7.6923076923076925</v>
      </c>
      <c r="X11" t="str">
        <f t="shared" si="22"/>
        <v>毛中根（西南财经大学）、</v>
      </c>
      <c r="Y11">
        <v>72</v>
      </c>
      <c r="Z11" s="13" t="s">
        <v>26</v>
      </c>
      <c r="AA11" s="8">
        <f t="shared" si="23"/>
        <v>3.3914272256241169</v>
      </c>
      <c r="AG11" s="3">
        <v>10</v>
      </c>
      <c r="AH11" s="3" t="s">
        <v>74</v>
      </c>
      <c r="AI11" s="3">
        <v>2</v>
      </c>
      <c r="AJ11" s="9">
        <f t="shared" si="3"/>
        <v>2.7777777777777777</v>
      </c>
      <c r="AK11" s="3">
        <v>10</v>
      </c>
      <c r="AL11" s="3" t="s">
        <v>1427</v>
      </c>
      <c r="AM11" s="3">
        <v>1</v>
      </c>
      <c r="AN11" s="8">
        <f t="shared" si="4"/>
        <v>1.3888888888888888</v>
      </c>
      <c r="AO11" s="3">
        <v>10</v>
      </c>
      <c r="AP11" s="3" t="s">
        <v>877</v>
      </c>
      <c r="AQ11" s="3" t="s">
        <v>50</v>
      </c>
      <c r="AR11" s="3">
        <v>1</v>
      </c>
      <c r="AY11">
        <v>83</v>
      </c>
      <c r="AZ11" t="s">
        <v>26</v>
      </c>
      <c r="BA11" s="8">
        <f t="shared" si="26"/>
        <v>3.9095619406500233</v>
      </c>
      <c r="BF11" s="3">
        <v>10</v>
      </c>
      <c r="BG11" s="3" t="s">
        <v>64</v>
      </c>
      <c r="BH11" s="3">
        <v>3</v>
      </c>
      <c r="BI11" s="9">
        <f t="shared" si="28"/>
        <v>3.6144578313253009</v>
      </c>
      <c r="BJ11" s="9"/>
      <c r="BK11" s="3">
        <v>10</v>
      </c>
      <c r="BL11" s="3" t="s">
        <v>213</v>
      </c>
      <c r="BM11" s="3">
        <v>1</v>
      </c>
      <c r="BN11" s="8">
        <f t="shared" si="30"/>
        <v>1.2048192771084338</v>
      </c>
      <c r="BO11" s="9"/>
      <c r="BP11" s="3">
        <v>10</v>
      </c>
      <c r="BQ11" s="3" t="s">
        <v>1583</v>
      </c>
      <c r="BR11" s="3" t="s">
        <v>67</v>
      </c>
      <c r="BS11" s="3">
        <v>1</v>
      </c>
      <c r="BT11" s="9">
        <f t="shared" si="5"/>
        <v>1.2048192771084338</v>
      </c>
      <c r="BU11" t="str">
        <f t="shared" si="32"/>
        <v>方行明（西南财经大学）、</v>
      </c>
      <c r="BV11" t="s">
        <v>26</v>
      </c>
      <c r="BW11">
        <v>618</v>
      </c>
      <c r="BX11">
        <f t="shared" si="33"/>
        <v>3.2613858251095045</v>
      </c>
      <c r="CD11" s="3">
        <v>10</v>
      </c>
      <c r="CE11" s="3" t="s">
        <v>95</v>
      </c>
      <c r="CF11" s="3">
        <v>29</v>
      </c>
      <c r="CG11" s="8">
        <f t="shared" si="35"/>
        <v>4.6925566343042071</v>
      </c>
      <c r="CH11" s="9"/>
      <c r="CI11" s="3">
        <v>10</v>
      </c>
      <c r="CJ11" s="3" t="s">
        <v>205</v>
      </c>
      <c r="CK11" s="3">
        <v>16</v>
      </c>
      <c r="CL11" s="9">
        <f t="shared" si="37"/>
        <v>2.5889967637540456</v>
      </c>
      <c r="CM11" s="25"/>
      <c r="CN11" s="3">
        <v>10</v>
      </c>
      <c r="CO11" s="3" t="s">
        <v>1128</v>
      </c>
      <c r="CP11" s="3" t="s">
        <v>80</v>
      </c>
      <c r="CQ11" s="3">
        <v>2</v>
      </c>
      <c r="CR11" s="8">
        <f t="shared" si="6"/>
        <v>0.3236245954692557</v>
      </c>
      <c r="CS11" t="str">
        <f t="shared" si="39"/>
        <v>贾立（四川大学）、</v>
      </c>
      <c r="CT11" t="s">
        <v>16</v>
      </c>
      <c r="CU11">
        <v>335</v>
      </c>
      <c r="CV11" s="11">
        <f t="shared" si="40"/>
        <v>3.6385358966004131</v>
      </c>
      <c r="DA11" s="3">
        <v>10</v>
      </c>
      <c r="DB11" s="3" t="s">
        <v>102</v>
      </c>
      <c r="DC11" s="3">
        <v>15</v>
      </c>
      <c r="DD11" s="8">
        <f t="shared" si="42"/>
        <v>4.3103448275862073</v>
      </c>
      <c r="DE11" s="25"/>
      <c r="DF11" s="3">
        <v>10</v>
      </c>
      <c r="DG11" s="3" t="s">
        <v>61</v>
      </c>
      <c r="DH11" s="3">
        <v>11</v>
      </c>
      <c r="DI11" s="9">
        <f t="shared" si="44"/>
        <v>3.1609195402298855</v>
      </c>
      <c r="DJ11" s="25"/>
      <c r="DK11" s="15">
        <v>10</v>
      </c>
      <c r="DL11" t="s">
        <v>979</v>
      </c>
      <c r="DM11" t="s">
        <v>80</v>
      </c>
      <c r="DN11">
        <v>1</v>
      </c>
      <c r="DO11" s="8">
        <f t="shared" si="46"/>
        <v>0.28735632183908044</v>
      </c>
      <c r="DP11" t="s">
        <v>114</v>
      </c>
      <c r="DQ11">
        <v>216</v>
      </c>
      <c r="DR11" s="8">
        <f t="shared" si="47"/>
        <v>5.4013503375843959</v>
      </c>
      <c r="DW11" s="3">
        <v>10</v>
      </c>
      <c r="DX11" s="3" t="s">
        <v>70</v>
      </c>
      <c r="DY11" s="3">
        <v>18</v>
      </c>
      <c r="DZ11" s="8">
        <f t="shared" si="49"/>
        <v>4.5340050377833752</v>
      </c>
      <c r="EA11" s="25"/>
      <c r="EB11" s="3">
        <v>10</v>
      </c>
      <c r="EC11" s="3" t="s">
        <v>25</v>
      </c>
      <c r="ED11" s="3">
        <v>13</v>
      </c>
      <c r="EE11" s="9">
        <f t="shared" si="51"/>
        <v>3.2745591939546599</v>
      </c>
      <c r="EF11" s="25"/>
      <c r="EG11" s="15">
        <v>10</v>
      </c>
      <c r="EH11" t="s">
        <v>1380</v>
      </c>
      <c r="EI11" t="s">
        <v>134</v>
      </c>
      <c r="EJ11">
        <v>1</v>
      </c>
      <c r="EK11" s="8">
        <f t="shared" si="53"/>
        <v>0.25188916876574308</v>
      </c>
      <c r="EL11" t="str">
        <f t="shared" si="54"/>
        <v>袁洪权（西南科技大学）、</v>
      </c>
      <c r="EN11" t="s">
        <v>33</v>
      </c>
      <c r="EO11">
        <v>132</v>
      </c>
      <c r="EP11" s="9">
        <f t="shared" si="55"/>
        <v>4.0342298288508553</v>
      </c>
      <c r="EU11" s="3">
        <v>10</v>
      </c>
      <c r="EV11" s="3" t="s">
        <v>68</v>
      </c>
      <c r="EW11" s="3">
        <v>4</v>
      </c>
      <c r="EX11" s="9">
        <f t="shared" si="57"/>
        <v>3.7735849056603774</v>
      </c>
      <c r="EY11" s="25"/>
      <c r="EZ11" s="3">
        <v>10</v>
      </c>
      <c r="FA11" s="3" t="s">
        <v>134</v>
      </c>
      <c r="FB11" s="3">
        <v>2</v>
      </c>
      <c r="FC11" s="9">
        <f t="shared" si="59"/>
        <v>1.8867924528301887</v>
      </c>
      <c r="FD11" s="25"/>
      <c r="FE11" s="15">
        <v>10</v>
      </c>
      <c r="FF11" t="s">
        <v>1296</v>
      </c>
      <c r="FG11" t="s">
        <v>27</v>
      </c>
      <c r="FH11">
        <v>1</v>
      </c>
      <c r="FI11" s="8">
        <f t="shared" si="7"/>
        <v>0.94339622641509435</v>
      </c>
      <c r="FJ11" t="str">
        <f t="shared" si="61"/>
        <v>蔡光洁（四川师范大学）、</v>
      </c>
      <c r="FL11" s="15">
        <v>10</v>
      </c>
      <c r="FP11" s="8">
        <f t="shared" si="69"/>
        <v>0</v>
      </c>
      <c r="FQ11" t="s">
        <v>29</v>
      </c>
      <c r="FR11">
        <v>60</v>
      </c>
      <c r="FS11" s="9">
        <f t="shared" si="62"/>
        <v>3.4285714285714288</v>
      </c>
      <c r="FW11" s="8">
        <f t="shared" ref="FW11:FW31" si="73">FV11/106 * 100</f>
        <v>0</v>
      </c>
      <c r="FX11" s="15">
        <v>10</v>
      </c>
      <c r="GB11" s="8">
        <v>0</v>
      </c>
      <c r="GC11" s="25"/>
      <c r="GD11" s="3">
        <v>10</v>
      </c>
      <c r="GE11" s="3" t="s">
        <v>192</v>
      </c>
      <c r="GF11" s="3">
        <v>1</v>
      </c>
      <c r="GG11" s="9">
        <f t="shared" si="63"/>
        <v>2.2727272727272729</v>
      </c>
      <c r="GH11" s="25"/>
      <c r="GI11" s="15">
        <v>10</v>
      </c>
      <c r="GJ11" t="s">
        <v>1639</v>
      </c>
      <c r="GK11">
        <v>1</v>
      </c>
      <c r="GL11" s="9">
        <f t="shared" si="11"/>
        <v>2.2727272727272729</v>
      </c>
      <c r="GM11" t="s">
        <v>10</v>
      </c>
      <c r="GN11">
        <v>45</v>
      </c>
      <c r="GO11" s="9">
        <f t="shared" si="64"/>
        <v>3.0467163168584972</v>
      </c>
      <c r="GS11" s="8">
        <f t="shared" ref="GS11:GS31" si="74">GR11/106 * 100</f>
        <v>0</v>
      </c>
      <c r="GT11" s="15">
        <v>10</v>
      </c>
      <c r="GX11" s="8">
        <f t="shared" ref="GX11:GX31" si="75">GW11/106 * 100</f>
        <v>0</v>
      </c>
      <c r="GY11" s="3">
        <v>10</v>
      </c>
      <c r="GZ11" s="3" t="s">
        <v>1535</v>
      </c>
      <c r="HA11" s="3">
        <v>1</v>
      </c>
      <c r="HB11" s="9">
        <f t="shared" si="14"/>
        <v>2.2727272727272729</v>
      </c>
      <c r="HC11" s="25"/>
      <c r="HD11" s="15">
        <v>10</v>
      </c>
      <c r="HE11" t="s">
        <v>1665</v>
      </c>
      <c r="HF11">
        <v>1</v>
      </c>
      <c r="HG11" s="9">
        <f t="shared" si="16"/>
        <v>2.2727272727272729</v>
      </c>
      <c r="HI11" t="s">
        <v>33</v>
      </c>
      <c r="HJ11">
        <v>13</v>
      </c>
      <c r="HK11" s="11">
        <f t="shared" si="65"/>
        <v>1.4994232987312572</v>
      </c>
      <c r="HO11" s="8">
        <f t="shared" ref="HO11:HO31" si="76">HN11/106 * 100</f>
        <v>0</v>
      </c>
      <c r="HP11" s="15">
        <v>10</v>
      </c>
      <c r="HS11" s="9">
        <f t="shared" si="70"/>
        <v>0</v>
      </c>
      <c r="HT11" s="25"/>
      <c r="HU11" s="15">
        <v>10</v>
      </c>
      <c r="HX11" s="9">
        <f t="shared" si="71"/>
        <v>0</v>
      </c>
      <c r="HY11" s="25"/>
      <c r="HZ11" s="15">
        <v>10</v>
      </c>
      <c r="ID11" s="25"/>
      <c r="IE11" s="9">
        <f t="shared" si="72"/>
        <v>0</v>
      </c>
    </row>
    <row r="12" spans="1:239" x14ac:dyDescent="0.15">
      <c r="A12" s="3">
        <v>11</v>
      </c>
      <c r="B12" s="3">
        <v>10</v>
      </c>
      <c r="C12" s="3" t="s">
        <v>11</v>
      </c>
      <c r="D12" s="8">
        <f t="shared" si="20"/>
        <v>2.5252525252525251</v>
      </c>
      <c r="E12" s="22"/>
      <c r="F12">
        <v>11</v>
      </c>
      <c r="K12" s="3">
        <v>11</v>
      </c>
      <c r="L12" s="3" t="s">
        <v>1633</v>
      </c>
      <c r="M12" s="3">
        <v>13</v>
      </c>
      <c r="N12" s="9">
        <f t="shared" si="0"/>
        <v>100</v>
      </c>
      <c r="O12">
        <v>11</v>
      </c>
      <c r="R12" s="9">
        <f t="shared" si="1"/>
        <v>0</v>
      </c>
      <c r="S12" s="3">
        <v>11</v>
      </c>
      <c r="T12" s="3" t="s">
        <v>1458</v>
      </c>
      <c r="U12" s="3" t="s">
        <v>80</v>
      </c>
      <c r="V12" s="3">
        <v>1</v>
      </c>
      <c r="W12" s="9">
        <f t="shared" si="2"/>
        <v>7.6923076923076925</v>
      </c>
      <c r="X12" t="str">
        <f t="shared" si="22"/>
        <v>石硕（四川大学）、</v>
      </c>
      <c r="Y12">
        <v>67</v>
      </c>
      <c r="Z12" s="13" t="s">
        <v>33</v>
      </c>
      <c r="AA12" s="8">
        <f t="shared" si="23"/>
        <v>3.1559114460668862</v>
      </c>
      <c r="AG12" s="3">
        <v>11</v>
      </c>
      <c r="AH12" s="3" t="s">
        <v>63</v>
      </c>
      <c r="AI12" s="3">
        <v>2</v>
      </c>
      <c r="AJ12" s="9">
        <f t="shared" si="3"/>
        <v>2.7777777777777777</v>
      </c>
      <c r="AK12" s="3">
        <v>11</v>
      </c>
      <c r="AL12" s="3" t="s">
        <v>1633</v>
      </c>
      <c r="AM12" s="3">
        <v>72</v>
      </c>
      <c r="AN12" s="8">
        <f t="shared" si="4"/>
        <v>100</v>
      </c>
      <c r="AO12" s="3">
        <v>11</v>
      </c>
      <c r="AP12" s="3" t="s">
        <v>1554</v>
      </c>
      <c r="AQ12" s="3" t="s">
        <v>25</v>
      </c>
      <c r="AR12" s="3">
        <v>1</v>
      </c>
      <c r="AY12">
        <v>74</v>
      </c>
      <c r="AZ12" t="s">
        <v>29</v>
      </c>
      <c r="BA12" s="8">
        <f t="shared" si="26"/>
        <v>3.4856335374470091</v>
      </c>
      <c r="BF12" s="3">
        <v>11</v>
      </c>
      <c r="BG12" s="3" t="s">
        <v>83</v>
      </c>
      <c r="BH12" s="3">
        <v>3</v>
      </c>
      <c r="BI12" s="9">
        <f t="shared" si="28"/>
        <v>3.6144578313253009</v>
      </c>
      <c r="BJ12" s="9"/>
      <c r="BK12" s="3">
        <v>11</v>
      </c>
      <c r="BL12" s="3" t="s">
        <v>43</v>
      </c>
      <c r="BM12" s="3">
        <v>1</v>
      </c>
      <c r="BN12" s="8">
        <f t="shared" si="30"/>
        <v>1.2048192771084338</v>
      </c>
      <c r="BO12" s="9"/>
      <c r="BP12" s="3">
        <v>11</v>
      </c>
      <c r="BQ12" s="3" t="s">
        <v>1605</v>
      </c>
      <c r="BR12" s="3" t="s">
        <v>50</v>
      </c>
      <c r="BS12" s="3">
        <v>1</v>
      </c>
      <c r="BT12" s="9">
        <f t="shared" si="5"/>
        <v>1.2048192771084338</v>
      </c>
      <c r="BU12" t="str">
        <f t="shared" si="32"/>
        <v>龚荫（西南民族大学）、</v>
      </c>
      <c r="BV12" t="s">
        <v>23</v>
      </c>
      <c r="BW12">
        <v>562</v>
      </c>
      <c r="BX12">
        <f t="shared" si="33"/>
        <v>2.9658557179798408</v>
      </c>
      <c r="CD12" s="3">
        <v>11</v>
      </c>
      <c r="CE12" s="3" t="s">
        <v>98</v>
      </c>
      <c r="CF12" s="3">
        <v>27</v>
      </c>
      <c r="CG12" s="8">
        <f t="shared" si="35"/>
        <v>4.3689320388349513</v>
      </c>
      <c r="CH12" s="9"/>
      <c r="CI12" s="3">
        <v>11</v>
      </c>
      <c r="CJ12" s="3" t="s">
        <v>61</v>
      </c>
      <c r="CK12" s="3">
        <v>15</v>
      </c>
      <c r="CL12" s="9">
        <f t="shared" si="37"/>
        <v>2.4271844660194173</v>
      </c>
      <c r="CM12" s="25"/>
      <c r="CN12" s="3">
        <v>11</v>
      </c>
      <c r="CO12" s="3" t="s">
        <v>1025</v>
      </c>
      <c r="CP12" s="3" t="s">
        <v>61</v>
      </c>
      <c r="CQ12" s="3">
        <v>2</v>
      </c>
      <c r="CR12" s="8">
        <f t="shared" si="6"/>
        <v>0.3236245954692557</v>
      </c>
      <c r="CS12" t="str">
        <f t="shared" si="39"/>
        <v>淳伟德（成都理工大学）、</v>
      </c>
      <c r="CT12" t="s">
        <v>15</v>
      </c>
      <c r="CU12">
        <v>269</v>
      </c>
      <c r="CV12" s="11">
        <f t="shared" si="40"/>
        <v>2.9216900184642123</v>
      </c>
      <c r="DA12" s="3">
        <v>11</v>
      </c>
      <c r="DB12" s="3" t="s">
        <v>91</v>
      </c>
      <c r="DC12" s="3">
        <v>14</v>
      </c>
      <c r="DD12" s="8">
        <f t="shared" si="42"/>
        <v>4.0229885057471266</v>
      </c>
      <c r="DE12" s="25"/>
      <c r="DF12" s="3">
        <v>11</v>
      </c>
      <c r="DG12" s="3" t="s">
        <v>190</v>
      </c>
      <c r="DH12" s="3">
        <v>9</v>
      </c>
      <c r="DI12" s="9">
        <f t="shared" si="44"/>
        <v>2.5862068965517242</v>
      </c>
      <c r="DJ12" s="25"/>
      <c r="DK12" s="15">
        <v>11</v>
      </c>
      <c r="DL12" t="s">
        <v>1067</v>
      </c>
      <c r="DM12" t="s">
        <v>62</v>
      </c>
      <c r="DN12">
        <v>1</v>
      </c>
      <c r="DO12" s="8">
        <f t="shared" si="46"/>
        <v>0.28735632183908044</v>
      </c>
      <c r="DP12" t="s">
        <v>32</v>
      </c>
      <c r="DQ12">
        <v>151</v>
      </c>
      <c r="DR12" s="8">
        <f t="shared" si="47"/>
        <v>3.7759439859964994</v>
      </c>
      <c r="DW12" s="3">
        <v>11</v>
      </c>
      <c r="DX12" s="3" t="s">
        <v>113</v>
      </c>
      <c r="DY12" s="3">
        <v>17</v>
      </c>
      <c r="DZ12" s="8">
        <f t="shared" si="49"/>
        <v>4.2821158690176322</v>
      </c>
      <c r="EA12" s="25"/>
      <c r="EB12" s="3">
        <v>11</v>
      </c>
      <c r="EC12" s="3" t="s">
        <v>205</v>
      </c>
      <c r="ED12" s="3">
        <v>12</v>
      </c>
      <c r="EE12" s="9">
        <f t="shared" si="51"/>
        <v>3.0226700251889169</v>
      </c>
      <c r="EF12" s="25"/>
      <c r="EG12" s="15">
        <v>11</v>
      </c>
      <c r="EH12" t="s">
        <v>574</v>
      </c>
      <c r="EI12" t="s">
        <v>87</v>
      </c>
      <c r="EJ12">
        <v>1</v>
      </c>
      <c r="EK12" s="8">
        <f t="shared" si="53"/>
        <v>0.25188916876574308</v>
      </c>
      <c r="EL12" t="str">
        <f t="shared" si="54"/>
        <v>曾敏（四川省社会科学院）、</v>
      </c>
      <c r="EN12" t="s">
        <v>26</v>
      </c>
      <c r="EO12">
        <v>106</v>
      </c>
      <c r="EP12" s="9">
        <f t="shared" si="55"/>
        <v>3.2396088019559901</v>
      </c>
      <c r="EU12" s="3">
        <v>11</v>
      </c>
      <c r="EV12" s="3" t="s">
        <v>96</v>
      </c>
      <c r="EW12" s="3">
        <v>4</v>
      </c>
      <c r="EX12" s="9">
        <f t="shared" si="57"/>
        <v>3.7735849056603774</v>
      </c>
      <c r="EY12" s="25"/>
      <c r="EZ12" s="3">
        <v>11</v>
      </c>
      <c r="FA12" s="3" t="s">
        <v>62</v>
      </c>
      <c r="FB12" s="3">
        <v>2</v>
      </c>
      <c r="FC12" s="9">
        <f t="shared" si="59"/>
        <v>1.8867924528301887</v>
      </c>
      <c r="FD12" s="25"/>
      <c r="FE12" s="15">
        <v>11</v>
      </c>
      <c r="FF12" t="s">
        <v>1334</v>
      </c>
      <c r="FG12" t="s">
        <v>192</v>
      </c>
      <c r="FH12">
        <v>1</v>
      </c>
      <c r="FI12" s="8">
        <f t="shared" si="7"/>
        <v>0.94339622641509435</v>
      </c>
      <c r="FJ12" t="str">
        <f t="shared" si="61"/>
        <v>陈屹（西南医科大学）、</v>
      </c>
      <c r="FL12" s="15">
        <v>11</v>
      </c>
      <c r="FP12" s="8">
        <f t="shared" si="69"/>
        <v>0</v>
      </c>
      <c r="FQ12" t="s">
        <v>22</v>
      </c>
      <c r="FR12">
        <v>59</v>
      </c>
      <c r="FS12" s="9">
        <f t="shared" si="62"/>
        <v>3.3714285714285719</v>
      </c>
      <c r="FW12" s="8">
        <f t="shared" si="73"/>
        <v>0</v>
      </c>
      <c r="FX12" s="15">
        <v>11</v>
      </c>
      <c r="GB12" s="8">
        <v>0</v>
      </c>
      <c r="GC12" s="25"/>
      <c r="GD12" s="3">
        <v>11</v>
      </c>
      <c r="GE12" s="3" t="s">
        <v>173</v>
      </c>
      <c r="GF12" s="3">
        <v>1</v>
      </c>
      <c r="GG12" s="9">
        <f t="shared" si="63"/>
        <v>2.2727272727272729</v>
      </c>
      <c r="GH12" s="25"/>
      <c r="GI12" s="15">
        <v>11</v>
      </c>
      <c r="GJ12" t="s">
        <v>1641</v>
      </c>
      <c r="GK12">
        <v>1</v>
      </c>
      <c r="GL12" s="9">
        <f t="shared" si="11"/>
        <v>2.2727272727272729</v>
      </c>
      <c r="GM12" t="s">
        <v>15</v>
      </c>
      <c r="GN12">
        <v>44</v>
      </c>
      <c r="GO12" s="9">
        <f t="shared" si="64"/>
        <v>2.9790115098171968</v>
      </c>
      <c r="GS12" s="8">
        <f t="shared" si="74"/>
        <v>0</v>
      </c>
      <c r="GT12" s="15">
        <v>11</v>
      </c>
      <c r="GX12" s="8">
        <f t="shared" si="75"/>
        <v>0</v>
      </c>
      <c r="GY12" s="3">
        <v>11</v>
      </c>
      <c r="GZ12" s="3" t="s">
        <v>43</v>
      </c>
      <c r="HA12" s="3">
        <v>1</v>
      </c>
      <c r="HB12" s="9">
        <f t="shared" si="14"/>
        <v>2.2727272727272729</v>
      </c>
      <c r="HC12" s="25"/>
      <c r="HD12" s="15">
        <v>11</v>
      </c>
      <c r="HE12" t="s">
        <v>1711</v>
      </c>
      <c r="HF12">
        <v>1</v>
      </c>
      <c r="HG12" s="9">
        <f t="shared" si="16"/>
        <v>2.2727272727272729</v>
      </c>
      <c r="HI12" t="s">
        <v>1416</v>
      </c>
      <c r="HJ12">
        <v>9</v>
      </c>
      <c r="HK12" s="11">
        <f t="shared" si="65"/>
        <v>1.0380622837370241</v>
      </c>
      <c r="HO12" s="8">
        <f t="shared" si="76"/>
        <v>0</v>
      </c>
      <c r="HP12" s="15">
        <v>11</v>
      </c>
      <c r="HS12" s="9">
        <f t="shared" si="70"/>
        <v>0</v>
      </c>
      <c r="HT12" s="25"/>
      <c r="HU12" s="15">
        <v>11</v>
      </c>
      <c r="HX12" s="9">
        <f t="shared" si="71"/>
        <v>0</v>
      </c>
      <c r="HY12" s="25"/>
      <c r="HZ12" s="15">
        <v>11</v>
      </c>
      <c r="ID12" s="25"/>
      <c r="IE12" s="9">
        <f t="shared" si="72"/>
        <v>0</v>
      </c>
    </row>
    <row r="13" spans="1:239" x14ac:dyDescent="0.15">
      <c r="A13" s="3">
        <v>12</v>
      </c>
      <c r="B13" s="3">
        <v>10</v>
      </c>
      <c r="C13" s="3" t="s">
        <v>10</v>
      </c>
      <c r="D13" s="8">
        <f t="shared" si="20"/>
        <v>2.5252525252525251</v>
      </c>
      <c r="E13" s="22"/>
      <c r="F13">
        <v>12</v>
      </c>
      <c r="K13">
        <v>12</v>
      </c>
      <c r="O13">
        <v>12</v>
      </c>
      <c r="S13" s="3">
        <v>12</v>
      </c>
      <c r="T13" s="3" t="s">
        <v>1571</v>
      </c>
      <c r="U13" s="3" t="s">
        <v>67</v>
      </c>
      <c r="V13" s="3">
        <v>1</v>
      </c>
      <c r="W13" s="9">
        <f t="shared" ref="W13:W15" si="77">V13/13 * 100</f>
        <v>7.6923076923076925</v>
      </c>
      <c r="X13" t="str">
        <f t="shared" si="22"/>
        <v>史代敏（西南财经大学）、</v>
      </c>
      <c r="Y13">
        <v>62</v>
      </c>
      <c r="Z13" s="13" t="s">
        <v>29</v>
      </c>
      <c r="AA13" s="8">
        <f t="shared" si="23"/>
        <v>2.920395666509656</v>
      </c>
      <c r="AG13" s="3">
        <v>12</v>
      </c>
      <c r="AH13" s="3" t="s">
        <v>96</v>
      </c>
      <c r="AI13" s="3">
        <v>2</v>
      </c>
      <c r="AJ13" s="9">
        <f t="shared" si="3"/>
        <v>2.7777777777777777</v>
      </c>
      <c r="AK13" s="17">
        <v>12</v>
      </c>
      <c r="AN13" s="11">
        <f t="shared" si="4"/>
        <v>0</v>
      </c>
      <c r="AO13" s="3">
        <v>12</v>
      </c>
      <c r="AP13" s="3" t="s">
        <v>107</v>
      </c>
      <c r="AQ13" s="3" t="s">
        <v>50</v>
      </c>
      <c r="AR13" s="3">
        <v>1</v>
      </c>
      <c r="AY13">
        <v>71</v>
      </c>
      <c r="AZ13" t="s">
        <v>12</v>
      </c>
      <c r="BA13" s="8">
        <f t="shared" si="26"/>
        <v>3.344324069712671</v>
      </c>
      <c r="BF13" s="3">
        <v>12</v>
      </c>
      <c r="BG13" s="3" t="s">
        <v>74</v>
      </c>
      <c r="BH13" s="3">
        <v>3</v>
      </c>
      <c r="BI13" s="9">
        <f t="shared" si="28"/>
        <v>3.6144578313253009</v>
      </c>
      <c r="BJ13" s="9"/>
      <c r="BK13" s="3">
        <v>12</v>
      </c>
      <c r="BL13" s="3" t="s">
        <v>572</v>
      </c>
      <c r="BM13" s="3">
        <v>1</v>
      </c>
      <c r="BN13" s="8">
        <f t="shared" si="30"/>
        <v>1.2048192771084338</v>
      </c>
      <c r="BO13" s="9"/>
      <c r="BP13" s="3">
        <v>12</v>
      </c>
      <c r="BQ13" s="3" t="s">
        <v>1099</v>
      </c>
      <c r="BR13" s="3" t="s">
        <v>80</v>
      </c>
      <c r="BS13" s="3">
        <v>1</v>
      </c>
      <c r="BT13" s="9">
        <f t="shared" si="5"/>
        <v>1.2048192771084338</v>
      </c>
      <c r="BU13" t="str">
        <f t="shared" si="32"/>
        <v>石坚（四川大学）、</v>
      </c>
      <c r="BV13" t="s">
        <v>30</v>
      </c>
      <c r="BW13">
        <v>534</v>
      </c>
      <c r="BX13">
        <f t="shared" si="33"/>
        <v>2.8180906644150086</v>
      </c>
      <c r="CD13" s="3">
        <v>12</v>
      </c>
      <c r="CE13" s="3" t="s">
        <v>96</v>
      </c>
      <c r="CF13" s="3">
        <v>26</v>
      </c>
      <c r="CG13" s="8">
        <f t="shared" si="35"/>
        <v>4.2071197411003238</v>
      </c>
      <c r="CH13" s="9"/>
      <c r="CI13" s="3">
        <v>12</v>
      </c>
      <c r="CJ13" s="3" t="s">
        <v>134</v>
      </c>
      <c r="CK13" s="3">
        <v>12</v>
      </c>
      <c r="CL13" s="9">
        <f t="shared" si="37"/>
        <v>1.9417475728155338</v>
      </c>
      <c r="CM13" s="25"/>
      <c r="CN13" s="3">
        <v>12</v>
      </c>
      <c r="CO13" s="3" t="s">
        <v>380</v>
      </c>
      <c r="CP13" s="3" t="s">
        <v>80</v>
      </c>
      <c r="CQ13" s="3">
        <v>2</v>
      </c>
      <c r="CR13" s="8">
        <f t="shared" si="6"/>
        <v>0.3236245954692557</v>
      </c>
      <c r="CS13" t="str">
        <f t="shared" si="39"/>
        <v>李睿（四川大学）、</v>
      </c>
      <c r="CT13" t="s">
        <v>9</v>
      </c>
      <c r="CU13">
        <v>263</v>
      </c>
      <c r="CV13" s="11">
        <f t="shared" si="40"/>
        <v>2.8565222113609212</v>
      </c>
      <c r="DA13" s="3">
        <v>12</v>
      </c>
      <c r="DB13" s="3" t="s">
        <v>75</v>
      </c>
      <c r="DC13" s="3">
        <v>14</v>
      </c>
      <c r="DD13" s="8">
        <f t="shared" si="42"/>
        <v>4.0229885057471266</v>
      </c>
      <c r="DE13" s="25"/>
      <c r="DF13" s="3">
        <v>12</v>
      </c>
      <c r="DG13" s="3" t="s">
        <v>110</v>
      </c>
      <c r="DH13" s="3">
        <v>7</v>
      </c>
      <c r="DI13" s="9">
        <f t="shared" si="44"/>
        <v>2.0114942528735633</v>
      </c>
      <c r="DJ13" s="25"/>
      <c r="DK13" s="17">
        <v>12</v>
      </c>
      <c r="DL13" t="s">
        <v>1486</v>
      </c>
      <c r="DM13" t="s">
        <v>80</v>
      </c>
      <c r="DN13">
        <v>1</v>
      </c>
      <c r="DO13" s="8">
        <f t="shared" si="46"/>
        <v>0.28735632183908044</v>
      </c>
      <c r="DP13" t="s">
        <v>39</v>
      </c>
      <c r="DQ13">
        <v>110</v>
      </c>
      <c r="DR13" s="8">
        <f t="shared" si="47"/>
        <v>2.7506876719179796</v>
      </c>
      <c r="DW13" s="3">
        <v>12</v>
      </c>
      <c r="DX13" s="3" t="s">
        <v>64</v>
      </c>
      <c r="DY13" s="3">
        <v>15</v>
      </c>
      <c r="DZ13" s="8">
        <f t="shared" si="49"/>
        <v>3.7783375314861463</v>
      </c>
      <c r="EA13" s="25"/>
      <c r="EB13" s="3">
        <v>12</v>
      </c>
      <c r="EC13" s="3" t="s">
        <v>28</v>
      </c>
      <c r="ED13" s="3">
        <v>12</v>
      </c>
      <c r="EE13" s="9">
        <f t="shared" si="51"/>
        <v>3.0226700251889169</v>
      </c>
      <c r="EF13" s="25"/>
      <c r="EG13" s="17">
        <v>12</v>
      </c>
      <c r="EH13" t="s">
        <v>857</v>
      </c>
      <c r="EI13" t="s">
        <v>80</v>
      </c>
      <c r="EJ13">
        <v>1</v>
      </c>
      <c r="EK13" s="8">
        <f t="shared" si="53"/>
        <v>0.25188916876574308</v>
      </c>
      <c r="EL13" t="str">
        <f t="shared" si="54"/>
        <v>宋志辉（四川大学）、</v>
      </c>
      <c r="EN13" t="s">
        <v>1416</v>
      </c>
      <c r="EO13">
        <v>104</v>
      </c>
      <c r="EP13" s="9">
        <f t="shared" si="55"/>
        <v>3.1784841075794623</v>
      </c>
      <c r="EU13" s="3">
        <v>12</v>
      </c>
      <c r="EV13" s="3" t="s">
        <v>82</v>
      </c>
      <c r="EW13" s="3">
        <v>4</v>
      </c>
      <c r="EX13" s="9">
        <f t="shared" si="57"/>
        <v>3.7735849056603774</v>
      </c>
      <c r="EY13" s="25"/>
      <c r="EZ13" s="3">
        <v>12</v>
      </c>
      <c r="FA13" s="3" t="s">
        <v>192</v>
      </c>
      <c r="FB13" s="3">
        <v>2</v>
      </c>
      <c r="FC13" s="9">
        <f t="shared" si="59"/>
        <v>1.8867924528301887</v>
      </c>
      <c r="FD13" s="25"/>
      <c r="FE13" s="17">
        <v>12</v>
      </c>
      <c r="FF13" t="s">
        <v>1245</v>
      </c>
      <c r="FG13" t="s">
        <v>442</v>
      </c>
      <c r="FH13">
        <v>1</v>
      </c>
      <c r="FI13" s="8">
        <f t="shared" si="7"/>
        <v>0.94339622641509435</v>
      </c>
      <c r="FJ13" t="str">
        <f t="shared" si="61"/>
        <v>石攀峰（成都师范学院）、</v>
      </c>
      <c r="FL13" s="17">
        <v>12</v>
      </c>
      <c r="FP13" s="8">
        <f t="shared" si="69"/>
        <v>0</v>
      </c>
      <c r="FQ13" t="s">
        <v>30</v>
      </c>
      <c r="FR13">
        <v>52</v>
      </c>
      <c r="FS13" s="9">
        <f t="shared" si="62"/>
        <v>2.9714285714285715</v>
      </c>
      <c r="FW13" s="8">
        <f t="shared" si="73"/>
        <v>0</v>
      </c>
      <c r="FX13" s="17">
        <v>12</v>
      </c>
      <c r="GB13" s="8">
        <v>0</v>
      </c>
      <c r="GC13" s="25"/>
      <c r="GD13" s="3">
        <v>12</v>
      </c>
      <c r="GE13" s="3" t="s">
        <v>1106</v>
      </c>
      <c r="GF13" s="3">
        <v>1</v>
      </c>
      <c r="GG13" s="9">
        <f t="shared" si="63"/>
        <v>2.2727272727272729</v>
      </c>
      <c r="GH13" s="25"/>
      <c r="GI13" s="17">
        <v>12</v>
      </c>
      <c r="GJ13" t="s">
        <v>1682</v>
      </c>
      <c r="GK13">
        <v>1</v>
      </c>
      <c r="GL13" s="9">
        <f t="shared" si="11"/>
        <v>2.2727272727272729</v>
      </c>
      <c r="GM13" t="s">
        <v>26</v>
      </c>
      <c r="GN13">
        <v>44</v>
      </c>
      <c r="GO13" s="9">
        <f t="shared" si="64"/>
        <v>2.9790115098171968</v>
      </c>
      <c r="GS13" s="8">
        <f t="shared" si="74"/>
        <v>0</v>
      </c>
      <c r="GT13" s="17">
        <v>12</v>
      </c>
      <c r="GX13" s="8">
        <f t="shared" si="75"/>
        <v>0</v>
      </c>
      <c r="GY13" s="3">
        <v>12</v>
      </c>
      <c r="GZ13" s="3" t="s">
        <v>1502</v>
      </c>
      <c r="HA13" s="3">
        <v>1</v>
      </c>
      <c r="HB13" s="9">
        <f t="shared" si="14"/>
        <v>2.2727272727272729</v>
      </c>
      <c r="HC13" s="25"/>
      <c r="HD13" s="17">
        <v>12</v>
      </c>
      <c r="HE13" t="s">
        <v>1672</v>
      </c>
      <c r="HF13">
        <v>1</v>
      </c>
      <c r="HG13" s="9">
        <f t="shared" si="16"/>
        <v>2.2727272727272729</v>
      </c>
      <c r="HI13" t="s">
        <v>15</v>
      </c>
      <c r="HJ13">
        <v>8</v>
      </c>
      <c r="HK13" s="11">
        <f t="shared" si="65"/>
        <v>0.92272202998846597</v>
      </c>
      <c r="HO13" s="8">
        <f t="shared" si="76"/>
        <v>0</v>
      </c>
      <c r="HP13" s="17">
        <v>12</v>
      </c>
      <c r="HS13" s="9">
        <f t="shared" si="70"/>
        <v>0</v>
      </c>
      <c r="HT13" s="25"/>
      <c r="HU13" s="17">
        <v>12</v>
      </c>
      <c r="HX13" s="9">
        <f t="shared" si="71"/>
        <v>0</v>
      </c>
      <c r="HY13" s="25"/>
      <c r="HZ13" s="17">
        <v>12</v>
      </c>
      <c r="ID13" s="25"/>
      <c r="IE13" s="9">
        <f t="shared" si="72"/>
        <v>0</v>
      </c>
    </row>
    <row r="14" spans="1:239" x14ac:dyDescent="0.15">
      <c r="A14" s="3">
        <v>13</v>
      </c>
      <c r="B14" s="3">
        <v>8</v>
      </c>
      <c r="C14" s="3" t="s">
        <v>9</v>
      </c>
      <c r="D14" s="8">
        <f t="shared" si="20"/>
        <v>2.0202020202020203</v>
      </c>
      <c r="E14" s="22"/>
      <c r="F14">
        <v>13</v>
      </c>
      <c r="K14">
        <v>13</v>
      </c>
      <c r="O14">
        <v>13</v>
      </c>
      <c r="S14" s="3">
        <v>13</v>
      </c>
      <c r="T14" s="3" t="s">
        <v>1554</v>
      </c>
      <c r="U14" s="3" t="s">
        <v>25</v>
      </c>
      <c r="V14" s="3">
        <v>1</v>
      </c>
      <c r="W14" s="9">
        <f t="shared" si="77"/>
        <v>7.6923076923076925</v>
      </c>
      <c r="X14" t="str">
        <f t="shared" si="22"/>
        <v>吴佩林（西华师范大学）、</v>
      </c>
      <c r="Y14">
        <v>51</v>
      </c>
      <c r="Z14" s="13" t="s">
        <v>3</v>
      </c>
      <c r="AA14" s="8">
        <f t="shared" si="23"/>
        <v>2.4022609514837492</v>
      </c>
      <c r="AG14" s="3">
        <v>13</v>
      </c>
      <c r="AH14" s="3" t="s">
        <v>68</v>
      </c>
      <c r="AI14" s="3">
        <v>2</v>
      </c>
      <c r="AJ14" s="9">
        <f t="shared" si="3"/>
        <v>2.7777777777777777</v>
      </c>
      <c r="AK14" s="15">
        <v>13</v>
      </c>
      <c r="AN14" s="11">
        <f t="shared" si="4"/>
        <v>0</v>
      </c>
      <c r="AO14" s="3">
        <v>13</v>
      </c>
      <c r="AP14" s="3" t="s">
        <v>771</v>
      </c>
      <c r="AQ14" s="3" t="s">
        <v>50</v>
      </c>
      <c r="AR14" s="3">
        <v>1</v>
      </c>
      <c r="AY14">
        <v>65</v>
      </c>
      <c r="AZ14" t="s">
        <v>15</v>
      </c>
      <c r="BA14" s="8">
        <f t="shared" si="26"/>
        <v>3.0617051342439945</v>
      </c>
      <c r="BF14" s="3">
        <v>13</v>
      </c>
      <c r="BG14" s="3" t="s">
        <v>97</v>
      </c>
      <c r="BH14" s="3">
        <v>3</v>
      </c>
      <c r="BI14" s="9">
        <f t="shared" si="28"/>
        <v>3.6144578313253009</v>
      </c>
      <c r="BJ14" s="9"/>
      <c r="BK14" s="3">
        <v>13</v>
      </c>
      <c r="BL14" s="3" t="s">
        <v>25</v>
      </c>
      <c r="BM14" s="3">
        <v>1</v>
      </c>
      <c r="BN14" s="8">
        <f t="shared" si="30"/>
        <v>1.2048192771084338</v>
      </c>
      <c r="BO14" s="9"/>
      <c r="BP14" s="3">
        <v>13</v>
      </c>
      <c r="BQ14" s="3" t="s">
        <v>1017</v>
      </c>
      <c r="BR14" s="3" t="s">
        <v>80</v>
      </c>
      <c r="BS14" s="3">
        <v>1</v>
      </c>
      <c r="BT14" s="9">
        <f t="shared" si="5"/>
        <v>1.2048192771084338</v>
      </c>
      <c r="BU14" t="str">
        <f t="shared" si="32"/>
        <v>郭武（四川大学）、</v>
      </c>
      <c r="BV14" t="s">
        <v>9</v>
      </c>
      <c r="BW14">
        <v>515</v>
      </c>
      <c r="BX14">
        <f t="shared" si="33"/>
        <v>2.7178215209245868</v>
      </c>
      <c r="CD14" s="3">
        <v>13</v>
      </c>
      <c r="CE14" s="3" t="s">
        <v>91</v>
      </c>
      <c r="CF14" s="3">
        <v>26</v>
      </c>
      <c r="CG14" s="8">
        <f t="shared" si="35"/>
        <v>4.2071197411003238</v>
      </c>
      <c r="CH14" s="9"/>
      <c r="CI14" s="3">
        <v>13</v>
      </c>
      <c r="CJ14" s="3" t="s">
        <v>60</v>
      </c>
      <c r="CK14" s="3">
        <v>7</v>
      </c>
      <c r="CL14" s="9">
        <f t="shared" si="37"/>
        <v>1.1326860841423949</v>
      </c>
      <c r="CM14" s="25"/>
      <c r="CN14" s="3">
        <v>13</v>
      </c>
      <c r="CO14" s="3" t="s">
        <v>508</v>
      </c>
      <c r="CP14" s="3" t="s">
        <v>80</v>
      </c>
      <c r="CQ14" s="3">
        <v>2</v>
      </c>
      <c r="CR14" s="8">
        <f t="shared" si="6"/>
        <v>0.3236245954692557</v>
      </c>
      <c r="CS14" t="str">
        <f t="shared" si="39"/>
        <v>戴永红（四川大学）、</v>
      </c>
      <c r="CT14" t="s">
        <v>1416</v>
      </c>
      <c r="CU14">
        <v>261</v>
      </c>
      <c r="CV14" s="11">
        <f t="shared" si="40"/>
        <v>2.8347996089931571</v>
      </c>
      <c r="DA14" s="3">
        <v>13</v>
      </c>
      <c r="DB14" s="3" t="s">
        <v>93</v>
      </c>
      <c r="DC14" s="3">
        <v>12</v>
      </c>
      <c r="DD14" s="8">
        <f t="shared" si="42"/>
        <v>3.4482758620689653</v>
      </c>
      <c r="DE14" s="25"/>
      <c r="DF14" s="3">
        <v>13</v>
      </c>
      <c r="DG14" s="3" t="s">
        <v>43</v>
      </c>
      <c r="DH14" s="3">
        <v>6</v>
      </c>
      <c r="DI14" s="9">
        <f t="shared" si="44"/>
        <v>1.7241379310344827</v>
      </c>
      <c r="DJ14" s="25"/>
      <c r="DK14" s="15">
        <v>13</v>
      </c>
      <c r="DL14" t="s">
        <v>1564</v>
      </c>
      <c r="DM14" t="s">
        <v>25</v>
      </c>
      <c r="DN14">
        <v>1</v>
      </c>
      <c r="DO14" s="8">
        <f t="shared" si="46"/>
        <v>0.28735632183908044</v>
      </c>
      <c r="DP14" t="s">
        <v>19</v>
      </c>
      <c r="DQ14">
        <v>98</v>
      </c>
      <c r="DR14" s="8">
        <f t="shared" si="47"/>
        <v>2.4506126531632906</v>
      </c>
      <c r="DW14" s="3">
        <v>13</v>
      </c>
      <c r="DX14" s="3" t="s">
        <v>91</v>
      </c>
      <c r="DY14" s="3">
        <v>14</v>
      </c>
      <c r="DZ14" s="8">
        <f t="shared" si="49"/>
        <v>3.5264483627204033</v>
      </c>
      <c r="EA14" s="25"/>
      <c r="EB14" s="3">
        <v>13</v>
      </c>
      <c r="EC14" s="3" t="s">
        <v>62</v>
      </c>
      <c r="ED14" s="3">
        <v>10</v>
      </c>
      <c r="EE14" s="9">
        <f t="shared" si="51"/>
        <v>2.518891687657431</v>
      </c>
      <c r="EF14" s="25"/>
      <c r="EG14" s="15">
        <v>13</v>
      </c>
      <c r="EH14" t="s">
        <v>755</v>
      </c>
      <c r="EI14" t="s">
        <v>50</v>
      </c>
      <c r="EJ14">
        <v>1</v>
      </c>
      <c r="EK14" s="8">
        <f t="shared" si="53"/>
        <v>0.25188916876574308</v>
      </c>
      <c r="EL14" t="str">
        <f t="shared" si="54"/>
        <v>曾明（西南民族大学）、</v>
      </c>
      <c r="EN14" t="s">
        <v>13</v>
      </c>
      <c r="EO14">
        <v>89</v>
      </c>
      <c r="EP14" s="9">
        <f t="shared" si="55"/>
        <v>2.7200488997555015</v>
      </c>
      <c r="EU14" s="3">
        <v>13</v>
      </c>
      <c r="EV14" s="3" t="s">
        <v>69</v>
      </c>
      <c r="EW14" s="3">
        <v>2</v>
      </c>
      <c r="EX14" s="9">
        <f t="shared" si="57"/>
        <v>1.8867924528301887</v>
      </c>
      <c r="EY14" s="25"/>
      <c r="EZ14" s="3">
        <v>13</v>
      </c>
      <c r="FA14" s="3" t="s">
        <v>1386</v>
      </c>
      <c r="FB14" s="3">
        <v>1</v>
      </c>
      <c r="FC14" s="9">
        <f t="shared" si="59"/>
        <v>0.94339622641509435</v>
      </c>
      <c r="FD14" s="25"/>
      <c r="FE14" s="15">
        <v>13</v>
      </c>
      <c r="FF14" t="s">
        <v>1096</v>
      </c>
      <c r="FG14" t="s">
        <v>80</v>
      </c>
      <c r="FH14">
        <v>1</v>
      </c>
      <c r="FI14" s="8">
        <f t="shared" si="7"/>
        <v>0.94339622641509435</v>
      </c>
      <c r="FJ14" t="str">
        <f t="shared" si="61"/>
        <v>程励（四川大学）、</v>
      </c>
      <c r="FL14" s="15">
        <v>13</v>
      </c>
      <c r="FP14" s="8">
        <f t="shared" si="69"/>
        <v>0</v>
      </c>
      <c r="FQ14" t="s">
        <v>33</v>
      </c>
      <c r="FR14">
        <v>47</v>
      </c>
      <c r="FS14" s="9">
        <f t="shared" si="62"/>
        <v>2.6857142857142859</v>
      </c>
      <c r="FW14" s="8">
        <f t="shared" si="73"/>
        <v>0</v>
      </c>
      <c r="FX14" s="15">
        <v>13</v>
      </c>
      <c r="GB14" s="8">
        <v>0</v>
      </c>
      <c r="GC14" s="25"/>
      <c r="GD14" s="3">
        <v>13</v>
      </c>
      <c r="GE14" s="3" t="s">
        <v>40</v>
      </c>
      <c r="GF14" s="3">
        <v>1</v>
      </c>
      <c r="GG14" s="9">
        <f t="shared" si="63"/>
        <v>2.2727272727272729</v>
      </c>
      <c r="GH14" s="25"/>
      <c r="GI14" s="15">
        <v>13</v>
      </c>
      <c r="GJ14" t="s">
        <v>1689</v>
      </c>
      <c r="GK14">
        <v>1</v>
      </c>
      <c r="GL14" s="9">
        <f t="shared" si="11"/>
        <v>2.2727272727272729</v>
      </c>
      <c r="GM14" t="s">
        <v>33</v>
      </c>
      <c r="GN14">
        <v>38</v>
      </c>
      <c r="GO14" s="9">
        <f t="shared" si="64"/>
        <v>2.5727826675693977</v>
      </c>
      <c r="GS14" s="8">
        <f t="shared" si="74"/>
        <v>0</v>
      </c>
      <c r="GT14" s="15">
        <v>13</v>
      </c>
      <c r="GX14" s="8">
        <f t="shared" si="75"/>
        <v>0</v>
      </c>
      <c r="GY14" s="3">
        <v>13</v>
      </c>
      <c r="GZ14" s="3" t="s">
        <v>134</v>
      </c>
      <c r="HA14" s="3">
        <v>1</v>
      </c>
      <c r="HB14" s="9">
        <f t="shared" si="14"/>
        <v>2.2727272727272729</v>
      </c>
      <c r="HC14" s="25"/>
      <c r="HD14" s="15">
        <v>13</v>
      </c>
      <c r="HE14" t="s">
        <v>1700</v>
      </c>
      <c r="HF14">
        <v>1</v>
      </c>
      <c r="HG14" s="9">
        <f t="shared" si="16"/>
        <v>2.2727272727272729</v>
      </c>
      <c r="HI14" t="s">
        <v>10</v>
      </c>
      <c r="HJ14">
        <v>8</v>
      </c>
      <c r="HK14" s="11">
        <f t="shared" si="65"/>
        <v>0.92272202998846597</v>
      </c>
      <c r="HO14" s="8">
        <f t="shared" si="76"/>
        <v>0</v>
      </c>
      <c r="HP14" s="15">
        <v>13</v>
      </c>
      <c r="HS14" s="9">
        <f t="shared" si="70"/>
        <v>0</v>
      </c>
      <c r="HT14" s="25"/>
      <c r="HU14" s="15">
        <v>13</v>
      </c>
      <c r="HX14" s="9">
        <f t="shared" si="71"/>
        <v>0</v>
      </c>
      <c r="HY14" s="25"/>
      <c r="HZ14" s="15">
        <v>13</v>
      </c>
      <c r="ID14" s="25"/>
      <c r="IE14" s="9">
        <f t="shared" si="72"/>
        <v>0</v>
      </c>
    </row>
    <row r="15" spans="1:239" x14ac:dyDescent="0.15">
      <c r="A15" s="3">
        <v>14</v>
      </c>
      <c r="B15" s="3">
        <v>8</v>
      </c>
      <c r="C15" s="3" t="s">
        <v>15</v>
      </c>
      <c r="D15" s="8">
        <f t="shared" si="20"/>
        <v>2.0202020202020203</v>
      </c>
      <c r="E15" s="22"/>
      <c r="F15">
        <v>14</v>
      </c>
      <c r="K15">
        <v>14</v>
      </c>
      <c r="O15">
        <v>14</v>
      </c>
      <c r="S15" s="3">
        <v>14</v>
      </c>
      <c r="T15" s="3" t="s">
        <v>1633</v>
      </c>
      <c r="U15" s="3"/>
      <c r="V15" s="3">
        <v>13</v>
      </c>
      <c r="W15" s="9">
        <f t="shared" si="77"/>
        <v>100</v>
      </c>
      <c r="Y15">
        <v>49</v>
      </c>
      <c r="Z15" s="13" t="s">
        <v>22</v>
      </c>
      <c r="AA15" s="8">
        <f t="shared" si="23"/>
        <v>2.3080546396608574</v>
      </c>
      <c r="AG15" s="3">
        <v>14</v>
      </c>
      <c r="AH15" s="3" t="s">
        <v>113</v>
      </c>
      <c r="AI15" s="3">
        <v>1</v>
      </c>
      <c r="AJ15" s="9">
        <f t="shared" si="3"/>
        <v>1.3888888888888888</v>
      </c>
      <c r="AK15" s="15">
        <v>14</v>
      </c>
      <c r="AN15" s="11">
        <f t="shared" si="4"/>
        <v>0</v>
      </c>
      <c r="AO15" s="3">
        <v>14</v>
      </c>
      <c r="AP15" s="3" t="s">
        <v>1405</v>
      </c>
      <c r="AQ15" s="3" t="s">
        <v>80</v>
      </c>
      <c r="AR15" s="3">
        <v>1</v>
      </c>
      <c r="AY15">
        <v>59</v>
      </c>
      <c r="AZ15" t="s">
        <v>22</v>
      </c>
      <c r="BA15" s="8">
        <f t="shared" si="26"/>
        <v>2.7790861987753179</v>
      </c>
      <c r="BF15" s="3">
        <v>14</v>
      </c>
      <c r="BG15" s="3" t="s">
        <v>96</v>
      </c>
      <c r="BH15" s="3">
        <v>2</v>
      </c>
      <c r="BI15" s="9">
        <f t="shared" si="28"/>
        <v>2.4096385542168677</v>
      </c>
      <c r="BJ15" s="9"/>
      <c r="BK15" s="3">
        <v>14</v>
      </c>
      <c r="BL15" s="3" t="s">
        <v>1633</v>
      </c>
      <c r="BM15" s="3">
        <v>83</v>
      </c>
      <c r="BN15" s="8">
        <f t="shared" si="30"/>
        <v>100</v>
      </c>
      <c r="BO15" s="9"/>
      <c r="BP15" s="3">
        <v>14</v>
      </c>
      <c r="BQ15" s="3" t="s">
        <v>302</v>
      </c>
      <c r="BR15" s="3" t="s">
        <v>80</v>
      </c>
      <c r="BS15" s="3">
        <v>1</v>
      </c>
      <c r="BT15" s="9">
        <f t="shared" si="5"/>
        <v>1.2048192771084338</v>
      </c>
      <c r="BV15" t="s">
        <v>15</v>
      </c>
      <c r="BW15">
        <v>509</v>
      </c>
      <c r="BX15">
        <f t="shared" si="33"/>
        <v>2.6861575808749802</v>
      </c>
      <c r="CD15" s="3">
        <v>14</v>
      </c>
      <c r="CE15" s="3" t="s">
        <v>102</v>
      </c>
      <c r="CF15" s="3">
        <v>25</v>
      </c>
      <c r="CG15" s="8">
        <f t="shared" si="35"/>
        <v>4.0453074433656955</v>
      </c>
      <c r="CH15" s="9"/>
      <c r="CI15" s="3">
        <v>14</v>
      </c>
      <c r="CJ15" s="3" t="s">
        <v>28</v>
      </c>
      <c r="CK15" s="3">
        <v>7</v>
      </c>
      <c r="CL15" s="9">
        <f t="shared" si="37"/>
        <v>1.1326860841423949</v>
      </c>
      <c r="CM15" s="25"/>
      <c r="CN15" s="3">
        <v>14</v>
      </c>
      <c r="CO15" s="3" t="s">
        <v>1026</v>
      </c>
      <c r="CP15" s="3" t="s">
        <v>50</v>
      </c>
      <c r="CQ15" s="3">
        <v>2</v>
      </c>
      <c r="CR15" s="8">
        <f t="shared" si="6"/>
        <v>0.3236245954692557</v>
      </c>
      <c r="CS15" t="str">
        <f>CO15&amp;"（"&amp;CP15&amp;"）、"</f>
        <v>顾雪莲（西南民族大学）、</v>
      </c>
      <c r="CT15" t="s">
        <v>33</v>
      </c>
      <c r="CU15">
        <v>245</v>
      </c>
      <c r="CV15" s="11">
        <f t="shared" si="40"/>
        <v>2.6610187900510485</v>
      </c>
      <c r="DA15" s="3">
        <v>14</v>
      </c>
      <c r="DB15" s="3" t="s">
        <v>63</v>
      </c>
      <c r="DC15" s="3">
        <v>11</v>
      </c>
      <c r="DD15" s="8">
        <f t="shared" si="42"/>
        <v>3.1609195402298855</v>
      </c>
      <c r="DE15" s="25"/>
      <c r="DF15" s="3">
        <v>14</v>
      </c>
      <c r="DG15" s="3" t="s">
        <v>181</v>
      </c>
      <c r="DH15" s="3">
        <v>5</v>
      </c>
      <c r="DI15" s="9">
        <f t="shared" si="44"/>
        <v>1.4367816091954022</v>
      </c>
      <c r="DJ15" s="25"/>
      <c r="DK15" s="15">
        <v>14</v>
      </c>
      <c r="DL15" t="s">
        <v>453</v>
      </c>
      <c r="DM15" t="s">
        <v>110</v>
      </c>
      <c r="DN15">
        <v>1</v>
      </c>
      <c r="DO15" s="8">
        <f t="shared" si="46"/>
        <v>0.28735632183908044</v>
      </c>
      <c r="DP15" t="s">
        <v>18</v>
      </c>
      <c r="DQ15">
        <v>74</v>
      </c>
      <c r="DR15" s="8">
        <f t="shared" si="47"/>
        <v>1.8504626156539135</v>
      </c>
      <c r="DW15" s="3">
        <v>14</v>
      </c>
      <c r="DX15" s="3" t="s">
        <v>102</v>
      </c>
      <c r="DY15" s="3">
        <v>12</v>
      </c>
      <c r="DZ15" s="8">
        <f t="shared" si="49"/>
        <v>3.0226700251889169</v>
      </c>
      <c r="EA15" s="25"/>
      <c r="EB15" s="3">
        <v>14</v>
      </c>
      <c r="EC15" s="3" t="s">
        <v>317</v>
      </c>
      <c r="ED15" s="3">
        <v>9</v>
      </c>
      <c r="EE15" s="9">
        <f t="shared" si="51"/>
        <v>2.2670025188916876</v>
      </c>
      <c r="EF15" s="25"/>
      <c r="EG15" s="15">
        <v>14</v>
      </c>
      <c r="EH15" t="s">
        <v>1333</v>
      </c>
      <c r="EI15" t="s">
        <v>87</v>
      </c>
      <c r="EJ15">
        <v>1</v>
      </c>
      <c r="EK15" s="8">
        <f t="shared" si="53"/>
        <v>0.25188916876574308</v>
      </c>
      <c r="EL15" t="str">
        <f>EH15&amp;"（"&amp;EI15&amp;"）、"</f>
        <v>肖妤（四川省社会科学院）、</v>
      </c>
      <c r="EN15" t="s">
        <v>12</v>
      </c>
      <c r="EO15">
        <v>77</v>
      </c>
      <c r="EP15" s="9">
        <f t="shared" si="55"/>
        <v>2.3533007334963325</v>
      </c>
      <c r="EU15" s="3">
        <v>14</v>
      </c>
      <c r="EV15" s="3" t="s">
        <v>63</v>
      </c>
      <c r="EW15" s="3">
        <v>2</v>
      </c>
      <c r="EX15" s="9">
        <f t="shared" si="57"/>
        <v>1.8867924528301887</v>
      </c>
      <c r="EY15" s="25"/>
      <c r="EZ15" s="3">
        <v>14</v>
      </c>
      <c r="FA15" s="3" t="s">
        <v>213</v>
      </c>
      <c r="FB15" s="3">
        <v>1</v>
      </c>
      <c r="FC15" s="9">
        <f t="shared" si="59"/>
        <v>0.94339622641509435</v>
      </c>
      <c r="FD15" s="25"/>
      <c r="FE15" s="15">
        <v>14</v>
      </c>
      <c r="FF15" t="s">
        <v>665</v>
      </c>
      <c r="FG15" t="s">
        <v>25</v>
      </c>
      <c r="FH15">
        <v>1</v>
      </c>
      <c r="FI15" s="8">
        <f t="shared" si="7"/>
        <v>0.94339622641509435</v>
      </c>
      <c r="FJ15" t="str">
        <f>FF15&amp;"（"&amp;FG15&amp;"）、"</f>
        <v>王雪梅（西华师范大学）、</v>
      </c>
      <c r="FL15" s="15">
        <v>14</v>
      </c>
      <c r="FP15" s="8">
        <f t="shared" si="69"/>
        <v>0</v>
      </c>
      <c r="FQ15" t="s">
        <v>15</v>
      </c>
      <c r="FR15">
        <v>46</v>
      </c>
      <c r="FS15" s="9">
        <f t="shared" si="62"/>
        <v>2.6285714285714286</v>
      </c>
      <c r="FW15" s="8">
        <f t="shared" si="73"/>
        <v>0</v>
      </c>
      <c r="FX15" s="15">
        <v>14</v>
      </c>
      <c r="GB15" s="8">
        <v>0</v>
      </c>
      <c r="GC15" s="25"/>
      <c r="GD15" s="3">
        <v>14</v>
      </c>
      <c r="GE15" s="3" t="s">
        <v>842</v>
      </c>
      <c r="GF15" s="3">
        <v>1</v>
      </c>
      <c r="GG15" s="9">
        <f t="shared" si="63"/>
        <v>2.2727272727272729</v>
      </c>
      <c r="GH15" s="25"/>
      <c r="GI15" s="15">
        <v>14</v>
      </c>
      <c r="GJ15" t="s">
        <v>1644</v>
      </c>
      <c r="GK15">
        <v>1</v>
      </c>
      <c r="GL15" s="9">
        <f t="shared" si="11"/>
        <v>2.2727272727272729</v>
      </c>
      <c r="GM15" t="s">
        <v>16</v>
      </c>
      <c r="GN15">
        <v>35</v>
      </c>
      <c r="GO15" s="9">
        <f t="shared" si="64"/>
        <v>2.3696682464454977</v>
      </c>
      <c r="GS15" s="8">
        <f t="shared" si="74"/>
        <v>0</v>
      </c>
      <c r="GT15" s="15">
        <v>14</v>
      </c>
      <c r="GX15" s="8">
        <f t="shared" si="75"/>
        <v>0</v>
      </c>
      <c r="GY15" s="3">
        <v>14</v>
      </c>
      <c r="GZ15" s="3" t="s">
        <v>317</v>
      </c>
      <c r="HA15" s="3">
        <v>1</v>
      </c>
      <c r="HB15" s="9">
        <f t="shared" si="14"/>
        <v>2.2727272727272729</v>
      </c>
      <c r="HC15" s="25"/>
      <c r="HD15" s="15">
        <v>14</v>
      </c>
      <c r="HE15" t="s">
        <v>1684</v>
      </c>
      <c r="HF15">
        <v>1</v>
      </c>
      <c r="HG15" s="9">
        <f t="shared" si="16"/>
        <v>2.2727272727272729</v>
      </c>
      <c r="HI15" t="s">
        <v>30</v>
      </c>
      <c r="HJ15">
        <v>7</v>
      </c>
      <c r="HK15" s="11">
        <f t="shared" si="65"/>
        <v>0.8073817762399077</v>
      </c>
      <c r="HO15" s="8">
        <f t="shared" si="76"/>
        <v>0</v>
      </c>
      <c r="HP15" s="15">
        <v>14</v>
      </c>
      <c r="HS15" s="9">
        <f t="shared" si="70"/>
        <v>0</v>
      </c>
      <c r="HT15" s="25"/>
      <c r="HU15" s="15">
        <v>14</v>
      </c>
      <c r="HX15" s="9">
        <f t="shared" si="71"/>
        <v>0</v>
      </c>
      <c r="HY15" s="25"/>
      <c r="HZ15" s="15">
        <v>14</v>
      </c>
      <c r="ID15" s="25"/>
      <c r="IE15" s="9">
        <f t="shared" si="72"/>
        <v>0</v>
      </c>
    </row>
    <row r="16" spans="1:239" x14ac:dyDescent="0.15">
      <c r="A16" s="3">
        <v>15</v>
      </c>
      <c r="B16" s="3">
        <v>7</v>
      </c>
      <c r="C16" s="3" t="s">
        <v>29</v>
      </c>
      <c r="D16" s="8">
        <f t="shared" si="20"/>
        <v>1.7676767676767675</v>
      </c>
      <c r="E16" s="22"/>
      <c r="F16">
        <v>15</v>
      </c>
      <c r="K16">
        <v>15</v>
      </c>
      <c r="O16">
        <v>15</v>
      </c>
      <c r="S16">
        <v>15</v>
      </c>
      <c r="Y16">
        <v>41</v>
      </c>
      <c r="Z16" s="13" t="s">
        <v>30</v>
      </c>
      <c r="AA16" s="8">
        <f t="shared" si="23"/>
        <v>1.9312293923692887</v>
      </c>
      <c r="AG16" s="3">
        <v>15</v>
      </c>
      <c r="AH16" s="3" t="s">
        <v>70</v>
      </c>
      <c r="AI16" s="3">
        <v>1</v>
      </c>
      <c r="AJ16" s="9">
        <f t="shared" si="3"/>
        <v>1.3888888888888888</v>
      </c>
      <c r="AK16">
        <v>15</v>
      </c>
      <c r="AN16" s="11">
        <f t="shared" si="4"/>
        <v>0</v>
      </c>
      <c r="AO16" s="3">
        <v>15</v>
      </c>
      <c r="AP16" s="3" t="s">
        <v>99</v>
      </c>
      <c r="AQ16" s="3" t="s">
        <v>100</v>
      </c>
      <c r="AR16" s="3">
        <v>1</v>
      </c>
      <c r="AY16">
        <v>59</v>
      </c>
      <c r="AZ16" t="s">
        <v>16</v>
      </c>
      <c r="BA16" s="8">
        <f t="shared" si="26"/>
        <v>2.7790861987753179</v>
      </c>
      <c r="BF16" s="3">
        <v>15</v>
      </c>
      <c r="BG16" s="3" t="s">
        <v>102</v>
      </c>
      <c r="BH16" s="3">
        <v>2</v>
      </c>
      <c r="BI16" s="9">
        <f t="shared" si="28"/>
        <v>2.4096385542168677</v>
      </c>
      <c r="BJ16" s="23"/>
      <c r="BK16">
        <v>15</v>
      </c>
      <c r="BN16" s="19">
        <f t="shared" si="30"/>
        <v>0</v>
      </c>
      <c r="BO16" s="23"/>
      <c r="BP16" s="3">
        <v>15</v>
      </c>
      <c r="BQ16" s="3" t="s">
        <v>1474</v>
      </c>
      <c r="BR16" s="3" t="s">
        <v>80</v>
      </c>
      <c r="BS16" s="3">
        <v>1</v>
      </c>
      <c r="BT16" s="9">
        <f t="shared" si="5"/>
        <v>1.2048192771084338</v>
      </c>
      <c r="BV16" t="s">
        <v>33</v>
      </c>
      <c r="BW16">
        <v>492</v>
      </c>
      <c r="BX16">
        <f t="shared" si="33"/>
        <v>2.5964430840677606</v>
      </c>
      <c r="CD16" s="3">
        <v>15</v>
      </c>
      <c r="CE16" s="3" t="s">
        <v>97</v>
      </c>
      <c r="CF16" s="3">
        <v>24</v>
      </c>
      <c r="CG16" s="8">
        <f t="shared" si="35"/>
        <v>3.8834951456310676</v>
      </c>
      <c r="CH16" s="23"/>
      <c r="CI16" s="3">
        <v>15</v>
      </c>
      <c r="CJ16" s="3" t="s">
        <v>190</v>
      </c>
      <c r="CK16" s="3">
        <v>6</v>
      </c>
      <c r="CL16" s="9">
        <f t="shared" si="37"/>
        <v>0.97087378640776689</v>
      </c>
      <c r="CM16" s="26"/>
      <c r="CN16">
        <v>15</v>
      </c>
      <c r="CO16" t="s">
        <v>937</v>
      </c>
      <c r="CP16" t="s">
        <v>80</v>
      </c>
      <c r="CQ16">
        <v>1</v>
      </c>
      <c r="CR16" s="8">
        <f t="shared" si="6"/>
        <v>0.16181229773462785</v>
      </c>
      <c r="CT16" t="s">
        <v>23</v>
      </c>
      <c r="CU16">
        <v>244</v>
      </c>
      <c r="CV16" s="11">
        <f t="shared" si="40"/>
        <v>2.6501574888671664</v>
      </c>
      <c r="DA16" s="3">
        <v>15</v>
      </c>
      <c r="DB16" s="3" t="s">
        <v>96</v>
      </c>
      <c r="DC16" s="3">
        <v>11</v>
      </c>
      <c r="DD16" s="8">
        <f t="shared" si="42"/>
        <v>3.1609195402298855</v>
      </c>
      <c r="DE16" s="26"/>
      <c r="DF16" s="3">
        <v>15</v>
      </c>
      <c r="DG16" s="3" t="s">
        <v>60</v>
      </c>
      <c r="DH16" s="3">
        <v>5</v>
      </c>
      <c r="DI16" s="9">
        <f t="shared" si="44"/>
        <v>1.4367816091954022</v>
      </c>
      <c r="DJ16" s="26"/>
      <c r="DK16">
        <v>15</v>
      </c>
      <c r="DL16" t="s">
        <v>1330</v>
      </c>
      <c r="DM16" t="s">
        <v>80</v>
      </c>
      <c r="DN16">
        <v>1</v>
      </c>
      <c r="DO16" s="8">
        <f t="shared" si="46"/>
        <v>0.28735632183908044</v>
      </c>
      <c r="DP16" t="s">
        <v>23</v>
      </c>
      <c r="DQ16">
        <v>58</v>
      </c>
      <c r="DR16" s="8">
        <f t="shared" si="47"/>
        <v>1.4503625906476618</v>
      </c>
      <c r="DW16" s="3">
        <v>15</v>
      </c>
      <c r="DX16" s="3" t="s">
        <v>98</v>
      </c>
      <c r="DY16" s="3">
        <v>11</v>
      </c>
      <c r="DZ16" s="8">
        <f t="shared" si="49"/>
        <v>2.770780856423174</v>
      </c>
      <c r="EA16" s="26"/>
      <c r="EB16" s="3">
        <v>15</v>
      </c>
      <c r="EC16" s="3" t="s">
        <v>213</v>
      </c>
      <c r="ED16" s="3">
        <v>8</v>
      </c>
      <c r="EE16" s="9">
        <f t="shared" si="51"/>
        <v>2.0151133501259446</v>
      </c>
      <c r="EF16" s="26"/>
      <c r="EG16">
        <v>15</v>
      </c>
      <c r="EH16" t="s">
        <v>581</v>
      </c>
      <c r="EI16" t="s">
        <v>67</v>
      </c>
      <c r="EJ16">
        <v>1</v>
      </c>
      <c r="EK16" s="8">
        <f t="shared" si="53"/>
        <v>0.25188916876574308</v>
      </c>
      <c r="EN16" t="s">
        <v>15</v>
      </c>
      <c r="EO16">
        <v>72</v>
      </c>
      <c r="EP16" s="9">
        <f t="shared" si="55"/>
        <v>2.2004889975550124</v>
      </c>
      <c r="EU16" s="3">
        <v>15</v>
      </c>
      <c r="EV16" s="3" t="s">
        <v>113</v>
      </c>
      <c r="EW16" s="3">
        <v>2</v>
      </c>
      <c r="EX16" s="9">
        <f t="shared" si="57"/>
        <v>1.8867924528301887</v>
      </c>
      <c r="EY16" s="26"/>
      <c r="EZ16" s="3">
        <v>15</v>
      </c>
      <c r="FA16" s="3" t="s">
        <v>148</v>
      </c>
      <c r="FB16" s="3">
        <v>1</v>
      </c>
      <c r="FC16" s="9">
        <f t="shared" si="59"/>
        <v>0.94339622641509435</v>
      </c>
      <c r="FD16" s="26"/>
      <c r="FE16">
        <v>15</v>
      </c>
      <c r="FF16" t="s">
        <v>1318</v>
      </c>
      <c r="FG16" t="s">
        <v>27</v>
      </c>
      <c r="FH16">
        <v>1</v>
      </c>
      <c r="FI16" s="8">
        <f t="shared" si="7"/>
        <v>0.94339622641509435</v>
      </c>
      <c r="FL16">
        <v>15</v>
      </c>
      <c r="FP16" s="8">
        <f t="shared" si="69"/>
        <v>0</v>
      </c>
      <c r="FQ16" t="s">
        <v>26</v>
      </c>
      <c r="FR16">
        <v>44</v>
      </c>
      <c r="FS16" s="9">
        <f t="shared" si="62"/>
        <v>2.5142857142857142</v>
      </c>
      <c r="FW16" s="8">
        <f t="shared" si="73"/>
        <v>0</v>
      </c>
      <c r="FX16">
        <v>15</v>
      </c>
      <c r="GB16" s="8">
        <v>0</v>
      </c>
      <c r="GC16" s="26"/>
      <c r="GD16" s="3">
        <v>15</v>
      </c>
      <c r="GE16" s="3" t="s">
        <v>80</v>
      </c>
      <c r="GF16" s="3">
        <v>1</v>
      </c>
      <c r="GG16" s="9">
        <f t="shared" si="63"/>
        <v>2.2727272727272729</v>
      </c>
      <c r="GH16" s="26"/>
      <c r="GI16">
        <v>15</v>
      </c>
      <c r="GJ16" t="s">
        <v>1663</v>
      </c>
      <c r="GK16">
        <v>1</v>
      </c>
      <c r="GL16" s="9">
        <f t="shared" si="11"/>
        <v>2.2727272727272729</v>
      </c>
      <c r="GM16" t="s">
        <v>34</v>
      </c>
      <c r="GN16">
        <v>32</v>
      </c>
      <c r="GO16" s="9">
        <f t="shared" si="64"/>
        <v>2.1665538253215977</v>
      </c>
      <c r="GS16" s="8">
        <f t="shared" si="74"/>
        <v>0</v>
      </c>
      <c r="GT16">
        <v>15</v>
      </c>
      <c r="GX16" s="8">
        <f t="shared" si="75"/>
        <v>0</v>
      </c>
      <c r="GY16" s="3">
        <v>15</v>
      </c>
      <c r="GZ16" s="3" t="s">
        <v>61</v>
      </c>
      <c r="HA16" s="3">
        <v>1</v>
      </c>
      <c r="HB16" s="9">
        <f t="shared" si="14"/>
        <v>2.2727272727272729</v>
      </c>
      <c r="HC16" s="26"/>
      <c r="HD16">
        <v>15</v>
      </c>
      <c r="HE16" t="s">
        <v>1686</v>
      </c>
      <c r="HF16">
        <v>1</v>
      </c>
      <c r="HG16" s="9">
        <f t="shared" si="16"/>
        <v>2.2727272727272729</v>
      </c>
      <c r="HI16" t="s">
        <v>9</v>
      </c>
      <c r="HJ16">
        <v>7</v>
      </c>
      <c r="HK16" s="11">
        <f t="shared" si="65"/>
        <v>0.8073817762399077</v>
      </c>
      <c r="HO16" s="8">
        <f t="shared" si="76"/>
        <v>0</v>
      </c>
      <c r="HP16">
        <v>15</v>
      </c>
      <c r="HS16" s="9">
        <f t="shared" si="70"/>
        <v>0</v>
      </c>
      <c r="HT16" s="26"/>
      <c r="HU16">
        <v>15</v>
      </c>
      <c r="HX16" s="9">
        <f t="shared" si="71"/>
        <v>0</v>
      </c>
      <c r="HY16" s="26"/>
      <c r="HZ16">
        <v>15</v>
      </c>
      <c r="ID16" s="26"/>
      <c r="IE16" s="9">
        <f t="shared" si="72"/>
        <v>0</v>
      </c>
    </row>
    <row r="17" spans="1:239" x14ac:dyDescent="0.15">
      <c r="A17" s="3">
        <v>16</v>
      </c>
      <c r="B17" s="3">
        <v>7</v>
      </c>
      <c r="C17" s="3" t="s">
        <v>30</v>
      </c>
      <c r="D17" s="8">
        <f t="shared" si="20"/>
        <v>1.7676767676767675</v>
      </c>
      <c r="E17" s="22"/>
      <c r="F17">
        <v>16</v>
      </c>
      <c r="K17">
        <v>16</v>
      </c>
      <c r="O17">
        <v>16</v>
      </c>
      <c r="S17">
        <v>16</v>
      </c>
      <c r="Y17">
        <v>38</v>
      </c>
      <c r="Z17" s="13" t="s">
        <v>15</v>
      </c>
      <c r="AA17" s="8">
        <f t="shared" si="23"/>
        <v>1.7899199246349504</v>
      </c>
      <c r="AG17" s="3">
        <v>16</v>
      </c>
      <c r="AH17" s="3" t="s">
        <v>64</v>
      </c>
      <c r="AI17" s="3">
        <v>1</v>
      </c>
      <c r="AJ17" s="9">
        <f t="shared" si="3"/>
        <v>1.3888888888888888</v>
      </c>
      <c r="AK17">
        <v>16</v>
      </c>
      <c r="AN17" s="11">
        <f t="shared" si="4"/>
        <v>0</v>
      </c>
      <c r="AO17" s="3">
        <v>16</v>
      </c>
      <c r="AP17" s="3" t="s">
        <v>86</v>
      </c>
      <c r="AQ17" s="3" t="s">
        <v>87</v>
      </c>
      <c r="AR17" s="3">
        <v>1</v>
      </c>
      <c r="AY17">
        <v>54</v>
      </c>
      <c r="AZ17" t="s">
        <v>33</v>
      </c>
      <c r="BA17" s="8">
        <f t="shared" si="26"/>
        <v>2.5435704192180877</v>
      </c>
      <c r="BF17" s="3">
        <v>16</v>
      </c>
      <c r="BG17" s="3" t="s">
        <v>95</v>
      </c>
      <c r="BH17" s="3">
        <v>2</v>
      </c>
      <c r="BI17" s="9">
        <f t="shared" si="28"/>
        <v>2.4096385542168677</v>
      </c>
      <c r="BJ17" s="23"/>
      <c r="BK17">
        <v>16</v>
      </c>
      <c r="BN17" s="8">
        <f t="shared" si="30"/>
        <v>0</v>
      </c>
      <c r="BO17" s="23"/>
      <c r="BP17" s="3">
        <v>16</v>
      </c>
      <c r="BQ17" s="3" t="s">
        <v>672</v>
      </c>
      <c r="BR17" s="3" t="s">
        <v>80</v>
      </c>
      <c r="BS17" s="3">
        <v>1</v>
      </c>
      <c r="BT17" s="9">
        <f t="shared" si="5"/>
        <v>1.2048192771084338</v>
      </c>
      <c r="BV17" t="s">
        <v>6</v>
      </c>
      <c r="BW17">
        <v>481</v>
      </c>
      <c r="BX17">
        <f t="shared" si="33"/>
        <v>2.5383925273101484</v>
      </c>
      <c r="CD17" s="3">
        <v>16</v>
      </c>
      <c r="CE17" s="3" t="s">
        <v>93</v>
      </c>
      <c r="CF17" s="3">
        <v>14</v>
      </c>
      <c r="CG17" s="8">
        <f t="shared" si="35"/>
        <v>2.2653721682847898</v>
      </c>
      <c r="CH17" s="23"/>
      <c r="CI17" s="3">
        <v>16</v>
      </c>
      <c r="CJ17" s="3" t="s">
        <v>100</v>
      </c>
      <c r="CK17" s="3">
        <v>4</v>
      </c>
      <c r="CL17" s="9">
        <f t="shared" si="37"/>
        <v>0.64724919093851141</v>
      </c>
      <c r="CM17" s="26"/>
      <c r="CN17">
        <v>16</v>
      </c>
      <c r="CO17" t="s">
        <v>1544</v>
      </c>
      <c r="CP17" t="s">
        <v>27</v>
      </c>
      <c r="CQ17">
        <v>1</v>
      </c>
      <c r="CR17" s="8">
        <f t="shared" si="6"/>
        <v>0.16181229773462785</v>
      </c>
      <c r="CT17" t="s">
        <v>30</v>
      </c>
      <c r="CU17">
        <v>215</v>
      </c>
      <c r="CV17" s="11">
        <f t="shared" si="40"/>
        <v>2.3351797545345931</v>
      </c>
      <c r="DA17" s="3">
        <v>16</v>
      </c>
      <c r="DB17" s="3" t="s">
        <v>95</v>
      </c>
      <c r="DC17" s="3">
        <v>10</v>
      </c>
      <c r="DD17" s="8">
        <f t="shared" si="42"/>
        <v>2.8735632183908044</v>
      </c>
      <c r="DE17" s="26"/>
      <c r="DF17" s="3">
        <v>16</v>
      </c>
      <c r="DG17" s="3" t="s">
        <v>100</v>
      </c>
      <c r="DH17" s="3">
        <v>5</v>
      </c>
      <c r="DI17" s="9">
        <f t="shared" si="44"/>
        <v>1.4367816091954022</v>
      </c>
      <c r="DJ17" s="26"/>
      <c r="DK17">
        <v>16</v>
      </c>
      <c r="DL17" t="s">
        <v>268</v>
      </c>
      <c r="DM17" t="s">
        <v>80</v>
      </c>
      <c r="DN17">
        <v>1</v>
      </c>
      <c r="DO17" s="8">
        <f t="shared" si="46"/>
        <v>0.28735632183908044</v>
      </c>
      <c r="DP17" t="s">
        <v>44</v>
      </c>
      <c r="DQ17">
        <v>51</v>
      </c>
      <c r="DR17" s="8">
        <f t="shared" si="47"/>
        <v>1.2753188297074269</v>
      </c>
      <c r="DW17" s="3">
        <v>16</v>
      </c>
      <c r="DX17" s="3" t="s">
        <v>74</v>
      </c>
      <c r="DY17" s="3">
        <v>10</v>
      </c>
      <c r="DZ17" s="8">
        <f t="shared" si="49"/>
        <v>2.518891687657431</v>
      </c>
      <c r="EA17" s="26"/>
      <c r="EB17" s="3">
        <v>16</v>
      </c>
      <c r="EC17" s="3" t="s">
        <v>100</v>
      </c>
      <c r="ED17" s="3">
        <v>8</v>
      </c>
      <c r="EE17" s="9">
        <f t="shared" si="51"/>
        <v>2.0151133501259446</v>
      </c>
      <c r="EF17" s="26"/>
      <c r="EG17">
        <v>16</v>
      </c>
      <c r="EH17" t="s">
        <v>170</v>
      </c>
      <c r="EI17" t="s">
        <v>61</v>
      </c>
      <c r="EJ17">
        <v>1</v>
      </c>
      <c r="EK17" s="8">
        <f t="shared" si="53"/>
        <v>0.25188916876574308</v>
      </c>
      <c r="EN17" t="s">
        <v>44</v>
      </c>
      <c r="EO17">
        <v>70</v>
      </c>
      <c r="EP17" s="9">
        <f t="shared" si="55"/>
        <v>2.1393643031784841</v>
      </c>
      <c r="EU17" s="3">
        <v>16</v>
      </c>
      <c r="EV17" s="3" t="s">
        <v>1</v>
      </c>
      <c r="EW17" s="3">
        <v>2</v>
      </c>
      <c r="EX17" s="9">
        <f t="shared" si="57"/>
        <v>1.8867924528301887</v>
      </c>
      <c r="EY17" s="26"/>
      <c r="EZ17" s="3">
        <v>16</v>
      </c>
      <c r="FA17" s="3" t="s">
        <v>155</v>
      </c>
      <c r="FB17" s="3">
        <v>1</v>
      </c>
      <c r="FC17" s="9">
        <f t="shared" si="59"/>
        <v>0.94339622641509435</v>
      </c>
      <c r="FD17" s="26"/>
      <c r="FE17">
        <v>16</v>
      </c>
      <c r="FF17" t="s">
        <v>1283</v>
      </c>
      <c r="FG17" t="s">
        <v>28</v>
      </c>
      <c r="FH17">
        <v>1</v>
      </c>
      <c r="FI17" s="8">
        <f t="shared" si="7"/>
        <v>0.94339622641509435</v>
      </c>
      <c r="FL17">
        <v>16</v>
      </c>
      <c r="FP17" s="8">
        <f t="shared" si="69"/>
        <v>0</v>
      </c>
      <c r="FQ17" t="s">
        <v>36</v>
      </c>
      <c r="FR17">
        <v>42</v>
      </c>
      <c r="FS17" s="9">
        <f t="shared" si="62"/>
        <v>2.4</v>
      </c>
      <c r="FW17" s="8">
        <f t="shared" si="73"/>
        <v>0</v>
      </c>
      <c r="FX17">
        <v>16</v>
      </c>
      <c r="GB17" s="8">
        <v>0</v>
      </c>
      <c r="GC17" s="26"/>
      <c r="GD17" s="3">
        <v>16</v>
      </c>
      <c r="GE17" s="3" t="s">
        <v>87</v>
      </c>
      <c r="GF17" s="3">
        <v>1</v>
      </c>
      <c r="GG17" s="9">
        <f t="shared" si="63"/>
        <v>2.2727272727272729</v>
      </c>
      <c r="GH17" s="26"/>
      <c r="GI17">
        <v>16</v>
      </c>
      <c r="GJ17" t="s">
        <v>1695</v>
      </c>
      <c r="GK17">
        <v>1</v>
      </c>
      <c r="GL17" s="9">
        <f t="shared" si="11"/>
        <v>2.2727272727272729</v>
      </c>
      <c r="GM17" t="s">
        <v>12</v>
      </c>
      <c r="GN17">
        <v>29</v>
      </c>
      <c r="GO17" s="9">
        <f t="shared" si="64"/>
        <v>1.9634394041976981</v>
      </c>
      <c r="GS17" s="8">
        <f t="shared" si="74"/>
        <v>0</v>
      </c>
      <c r="GT17">
        <v>16</v>
      </c>
      <c r="GX17" s="8">
        <f t="shared" si="75"/>
        <v>0</v>
      </c>
      <c r="GY17" s="3">
        <v>16</v>
      </c>
      <c r="GZ17" s="3" t="s">
        <v>442</v>
      </c>
      <c r="HA17" s="3">
        <v>1</v>
      </c>
      <c r="HB17" s="9">
        <f t="shared" si="14"/>
        <v>2.2727272727272729</v>
      </c>
      <c r="HC17" s="26"/>
      <c r="HD17">
        <v>16</v>
      </c>
      <c r="HE17" t="s">
        <v>1659</v>
      </c>
      <c r="HF17">
        <v>1</v>
      </c>
      <c r="HG17" s="9">
        <f t="shared" si="16"/>
        <v>2.2727272727272729</v>
      </c>
      <c r="HI17" t="s">
        <v>12</v>
      </c>
      <c r="HJ17">
        <v>7</v>
      </c>
      <c r="HK17" s="11">
        <f t="shared" si="65"/>
        <v>0.8073817762399077</v>
      </c>
      <c r="HO17" s="8">
        <f t="shared" si="76"/>
        <v>0</v>
      </c>
      <c r="HP17">
        <v>16</v>
      </c>
      <c r="HS17" s="9">
        <f t="shared" si="70"/>
        <v>0</v>
      </c>
      <c r="HT17" s="26"/>
      <c r="HU17">
        <v>16</v>
      </c>
      <c r="HX17" s="9">
        <f t="shared" si="71"/>
        <v>0</v>
      </c>
      <c r="HY17" s="26"/>
      <c r="HZ17">
        <v>16</v>
      </c>
      <c r="ID17" s="26"/>
      <c r="IE17" s="9">
        <f t="shared" si="72"/>
        <v>0</v>
      </c>
    </row>
    <row r="18" spans="1:239" x14ac:dyDescent="0.15">
      <c r="A18" s="3">
        <v>17</v>
      </c>
      <c r="B18" s="3">
        <v>6</v>
      </c>
      <c r="C18" s="3" t="s">
        <v>33</v>
      </c>
      <c r="D18" s="8">
        <f t="shared" si="20"/>
        <v>1.5151515151515151</v>
      </c>
      <c r="E18" s="22"/>
      <c r="F18">
        <v>17</v>
      </c>
      <c r="K18">
        <v>17</v>
      </c>
      <c r="O18">
        <v>17</v>
      </c>
      <c r="S18">
        <v>17</v>
      </c>
      <c r="Y18">
        <v>37</v>
      </c>
      <c r="Z18" s="13" t="s">
        <v>9</v>
      </c>
      <c r="AA18" s="8">
        <f t="shared" si="23"/>
        <v>1.7428167687235046</v>
      </c>
      <c r="AG18" s="3">
        <v>17</v>
      </c>
      <c r="AH18" s="3" t="s">
        <v>82</v>
      </c>
      <c r="AI18" s="3">
        <v>1</v>
      </c>
      <c r="AJ18" s="9">
        <f t="shared" si="3"/>
        <v>1.3888888888888888</v>
      </c>
      <c r="AK18">
        <v>17</v>
      </c>
      <c r="AN18" s="11">
        <f t="shared" si="4"/>
        <v>0</v>
      </c>
      <c r="AO18" s="3">
        <v>17</v>
      </c>
      <c r="AP18" s="3" t="s">
        <v>1015</v>
      </c>
      <c r="AQ18" s="3" t="s">
        <v>67</v>
      </c>
      <c r="AR18" s="3">
        <v>1</v>
      </c>
      <c r="AY18">
        <v>48</v>
      </c>
      <c r="AZ18" t="s">
        <v>9</v>
      </c>
      <c r="BA18" s="8">
        <f t="shared" si="26"/>
        <v>2.2609514837494111</v>
      </c>
      <c r="BF18" s="3">
        <v>17</v>
      </c>
      <c r="BG18" s="3" t="s">
        <v>63</v>
      </c>
      <c r="BH18" s="3">
        <v>2</v>
      </c>
      <c r="BI18" s="9">
        <f t="shared" si="28"/>
        <v>2.4096385542168677</v>
      </c>
      <c r="BJ18" s="23"/>
      <c r="BK18">
        <v>17</v>
      </c>
      <c r="BN18" s="8">
        <f t="shared" si="30"/>
        <v>0</v>
      </c>
      <c r="BO18" s="23"/>
      <c r="BP18" s="3">
        <v>17</v>
      </c>
      <c r="BQ18" s="3" t="s">
        <v>699</v>
      </c>
      <c r="BR18" s="3" t="s">
        <v>67</v>
      </c>
      <c r="BS18" s="3">
        <v>1</v>
      </c>
      <c r="BT18" s="9">
        <f t="shared" si="5"/>
        <v>1.2048192771084338</v>
      </c>
      <c r="BV18" t="s">
        <v>22</v>
      </c>
      <c r="BW18">
        <v>476</v>
      </c>
      <c r="BX18">
        <f t="shared" si="33"/>
        <v>2.5120059106021424</v>
      </c>
      <c r="CD18" s="3">
        <v>17</v>
      </c>
      <c r="CE18" s="3" t="s">
        <v>82</v>
      </c>
      <c r="CF18" s="3">
        <v>12</v>
      </c>
      <c r="CG18" s="8">
        <f t="shared" si="35"/>
        <v>1.9417475728155338</v>
      </c>
      <c r="CH18" s="23"/>
      <c r="CI18" s="3">
        <v>17</v>
      </c>
      <c r="CJ18" s="3" t="s">
        <v>169</v>
      </c>
      <c r="CK18" s="3">
        <v>4</v>
      </c>
      <c r="CL18" s="9">
        <f t="shared" si="37"/>
        <v>0.64724919093851141</v>
      </c>
      <c r="CM18" s="26"/>
      <c r="CN18">
        <v>17</v>
      </c>
      <c r="CO18" t="s">
        <v>705</v>
      </c>
      <c r="CP18" t="s">
        <v>80</v>
      </c>
      <c r="CQ18">
        <v>1</v>
      </c>
      <c r="CR18" s="8">
        <f t="shared" si="6"/>
        <v>0.16181229773462785</v>
      </c>
      <c r="CT18" t="s">
        <v>20</v>
      </c>
      <c r="CU18">
        <v>214</v>
      </c>
      <c r="CV18" s="11">
        <f t="shared" si="40"/>
        <v>2.3243184533507115</v>
      </c>
      <c r="DA18" s="3">
        <v>17</v>
      </c>
      <c r="DB18" s="3" t="s">
        <v>113</v>
      </c>
      <c r="DC18" s="3">
        <v>10</v>
      </c>
      <c r="DD18" s="8">
        <f t="shared" si="42"/>
        <v>2.8735632183908044</v>
      </c>
      <c r="DE18" s="26"/>
      <c r="DF18" s="3">
        <v>17</v>
      </c>
      <c r="DG18" s="3" t="s">
        <v>28</v>
      </c>
      <c r="DH18" s="3">
        <v>4</v>
      </c>
      <c r="DI18" s="9">
        <f t="shared" si="44"/>
        <v>1.1494252873563218</v>
      </c>
      <c r="DJ18" s="26"/>
      <c r="DK18">
        <v>17</v>
      </c>
      <c r="DL18" t="s">
        <v>763</v>
      </c>
      <c r="DM18" t="s">
        <v>67</v>
      </c>
      <c r="DN18">
        <v>1</v>
      </c>
      <c r="DO18" s="8">
        <f t="shared" si="46"/>
        <v>0.28735632183908044</v>
      </c>
      <c r="DP18" t="s">
        <v>22</v>
      </c>
      <c r="DQ18">
        <v>41</v>
      </c>
      <c r="DR18" s="8">
        <f t="shared" si="47"/>
        <v>1.0252563140785198</v>
      </c>
      <c r="DW18" s="3">
        <v>17</v>
      </c>
      <c r="DX18" s="3" t="s">
        <v>97</v>
      </c>
      <c r="DY18" s="3">
        <v>8</v>
      </c>
      <c r="DZ18" s="8">
        <f t="shared" si="49"/>
        <v>2.0151133501259446</v>
      </c>
      <c r="EA18" s="26"/>
      <c r="EB18" s="3">
        <v>17</v>
      </c>
      <c r="EC18" s="3" t="s">
        <v>155</v>
      </c>
      <c r="ED18" s="3">
        <v>8</v>
      </c>
      <c r="EE18" s="9">
        <f t="shared" si="51"/>
        <v>2.0151133501259446</v>
      </c>
      <c r="EF18" s="26"/>
      <c r="EG18">
        <v>17</v>
      </c>
      <c r="EH18" t="s">
        <v>1417</v>
      </c>
      <c r="EI18" t="s">
        <v>1181</v>
      </c>
      <c r="EJ18">
        <v>1</v>
      </c>
      <c r="EK18" s="8">
        <f t="shared" si="53"/>
        <v>0.25188916876574308</v>
      </c>
      <c r="EN18" t="s">
        <v>30</v>
      </c>
      <c r="EO18">
        <v>68</v>
      </c>
      <c r="EP18" s="9">
        <f t="shared" si="55"/>
        <v>2.0782396088019559</v>
      </c>
      <c r="EU18" s="3">
        <v>17</v>
      </c>
      <c r="EV18" s="3" t="s">
        <v>1016</v>
      </c>
      <c r="EW18" s="3">
        <v>2</v>
      </c>
      <c r="EX18" s="9">
        <f t="shared" si="57"/>
        <v>1.8867924528301887</v>
      </c>
      <c r="EY18" s="26"/>
      <c r="EZ18" s="3">
        <v>17</v>
      </c>
      <c r="FA18" s="3" t="s">
        <v>43</v>
      </c>
      <c r="FB18" s="3">
        <v>1</v>
      </c>
      <c r="FC18" s="9">
        <f t="shared" si="59"/>
        <v>0.94339622641509435</v>
      </c>
      <c r="FD18" s="26"/>
      <c r="FE18">
        <v>17</v>
      </c>
      <c r="FF18" t="s">
        <v>143</v>
      </c>
      <c r="FG18" t="s">
        <v>49</v>
      </c>
      <c r="FH18">
        <v>1</v>
      </c>
      <c r="FI18" s="8">
        <f t="shared" si="7"/>
        <v>0.94339622641509435</v>
      </c>
      <c r="FL18">
        <v>17</v>
      </c>
      <c r="FP18" s="8">
        <f t="shared" si="69"/>
        <v>0</v>
      </c>
      <c r="FQ18" t="s">
        <v>23</v>
      </c>
      <c r="FR18">
        <v>42</v>
      </c>
      <c r="FS18" s="9">
        <f t="shared" si="62"/>
        <v>2.4</v>
      </c>
      <c r="FW18" s="8">
        <f t="shared" si="73"/>
        <v>0</v>
      </c>
      <c r="FX18">
        <v>17</v>
      </c>
      <c r="GB18" s="8">
        <v>0</v>
      </c>
      <c r="GC18" s="26"/>
      <c r="GD18" s="3">
        <v>17</v>
      </c>
      <c r="GE18" s="3" t="s">
        <v>53</v>
      </c>
      <c r="GF18" s="3">
        <v>1</v>
      </c>
      <c r="GG18" s="9">
        <f t="shared" si="63"/>
        <v>2.2727272727272729</v>
      </c>
      <c r="GH18" s="26"/>
      <c r="GI18">
        <v>17</v>
      </c>
      <c r="GJ18" t="s">
        <v>1705</v>
      </c>
      <c r="GK18">
        <v>1</v>
      </c>
      <c r="GL18" s="9">
        <f t="shared" si="11"/>
        <v>2.2727272727272729</v>
      </c>
      <c r="GM18" t="s">
        <v>36</v>
      </c>
      <c r="GN18">
        <v>27</v>
      </c>
      <c r="GO18" s="9">
        <f t="shared" si="64"/>
        <v>1.8280297901150981</v>
      </c>
      <c r="GS18" s="8">
        <f t="shared" si="74"/>
        <v>0</v>
      </c>
      <c r="GT18">
        <v>17</v>
      </c>
      <c r="GX18" s="8">
        <f t="shared" si="75"/>
        <v>0</v>
      </c>
      <c r="GY18" s="3">
        <v>17</v>
      </c>
      <c r="GZ18" s="3" t="s">
        <v>173</v>
      </c>
      <c r="HA18" s="3">
        <v>1</v>
      </c>
      <c r="HB18" s="9">
        <f t="shared" si="14"/>
        <v>2.2727272727272729</v>
      </c>
      <c r="HC18" s="26"/>
      <c r="HD18">
        <v>17</v>
      </c>
      <c r="HE18" t="s">
        <v>1709</v>
      </c>
      <c r="HF18">
        <v>1</v>
      </c>
      <c r="HG18" s="9">
        <f t="shared" si="16"/>
        <v>2.2727272727272729</v>
      </c>
      <c r="HI18" t="s">
        <v>23</v>
      </c>
      <c r="HJ18">
        <v>6</v>
      </c>
      <c r="HK18" s="11">
        <f t="shared" si="65"/>
        <v>0.69204152249134954</v>
      </c>
      <c r="HO18" s="8">
        <f t="shared" si="76"/>
        <v>0</v>
      </c>
      <c r="HP18">
        <v>17</v>
      </c>
      <c r="HS18" s="9">
        <f t="shared" si="70"/>
        <v>0</v>
      </c>
      <c r="HT18" s="26"/>
      <c r="HU18">
        <v>17</v>
      </c>
      <c r="HX18" s="9">
        <f t="shared" si="71"/>
        <v>0</v>
      </c>
      <c r="HY18" s="26"/>
      <c r="HZ18">
        <v>17</v>
      </c>
      <c r="ID18" s="26"/>
      <c r="IE18" s="9">
        <f t="shared" si="72"/>
        <v>0</v>
      </c>
    </row>
    <row r="19" spans="1:239" x14ac:dyDescent="0.15">
      <c r="A19" s="3">
        <v>18</v>
      </c>
      <c r="B19" s="3">
        <v>5</v>
      </c>
      <c r="C19" s="3" t="s">
        <v>44</v>
      </c>
      <c r="D19" s="8">
        <f t="shared" si="20"/>
        <v>1.2626262626262625</v>
      </c>
      <c r="E19" s="22"/>
      <c r="F19">
        <v>18</v>
      </c>
      <c r="K19">
        <v>18</v>
      </c>
      <c r="O19">
        <v>18</v>
      </c>
      <c r="S19">
        <v>18</v>
      </c>
      <c r="Y19">
        <v>29</v>
      </c>
      <c r="Z19" s="13" t="s">
        <v>20</v>
      </c>
      <c r="AA19" s="8">
        <f t="shared" si="23"/>
        <v>1.3659915214319358</v>
      </c>
      <c r="AG19" s="3">
        <v>18</v>
      </c>
      <c r="AH19" s="3" t="s">
        <v>98</v>
      </c>
      <c r="AI19" s="3">
        <v>1</v>
      </c>
      <c r="AJ19" s="9">
        <f t="shared" si="3"/>
        <v>1.3888888888888888</v>
      </c>
      <c r="AK19">
        <v>18</v>
      </c>
      <c r="AN19" s="11">
        <f t="shared" si="4"/>
        <v>0</v>
      </c>
      <c r="AO19" s="3">
        <v>18</v>
      </c>
      <c r="AP19" s="3" t="s">
        <v>79</v>
      </c>
      <c r="AQ19" s="3" t="s">
        <v>80</v>
      </c>
      <c r="AR19" s="3">
        <v>1</v>
      </c>
      <c r="AY19">
        <v>46</v>
      </c>
      <c r="AZ19" t="s">
        <v>23</v>
      </c>
      <c r="BA19" s="8">
        <f t="shared" si="26"/>
        <v>2.1667451719265189</v>
      </c>
      <c r="BF19" s="3">
        <v>18</v>
      </c>
      <c r="BG19" s="3" t="s">
        <v>73</v>
      </c>
      <c r="BH19" s="3">
        <v>1</v>
      </c>
      <c r="BI19" s="9">
        <f t="shared" si="28"/>
        <v>1.2048192771084338</v>
      </c>
      <c r="BJ19" s="23"/>
      <c r="BK19">
        <v>18</v>
      </c>
      <c r="BN19" s="8">
        <f t="shared" si="30"/>
        <v>0</v>
      </c>
      <c r="BO19" s="23"/>
      <c r="BP19" s="3">
        <v>18</v>
      </c>
      <c r="BQ19" s="3" t="s">
        <v>304</v>
      </c>
      <c r="BR19" s="3" t="s">
        <v>80</v>
      </c>
      <c r="BS19" s="3">
        <v>1</v>
      </c>
      <c r="BT19" s="9">
        <f t="shared" si="5"/>
        <v>1.2048192771084338</v>
      </c>
      <c r="BV19" t="s">
        <v>20</v>
      </c>
      <c r="BW19">
        <v>430</v>
      </c>
      <c r="BX19">
        <f t="shared" si="33"/>
        <v>2.2692490368884899</v>
      </c>
      <c r="CD19" s="3">
        <v>18</v>
      </c>
      <c r="CE19" s="3" t="s">
        <v>73</v>
      </c>
      <c r="CF19" s="3">
        <v>11</v>
      </c>
      <c r="CG19" s="8">
        <f t="shared" si="35"/>
        <v>1.7799352750809061</v>
      </c>
      <c r="CH19" s="23"/>
      <c r="CI19" s="3">
        <v>18</v>
      </c>
      <c r="CJ19" s="3" t="s">
        <v>43</v>
      </c>
      <c r="CK19" s="3">
        <v>4</v>
      </c>
      <c r="CL19" s="9">
        <f t="shared" si="37"/>
        <v>0.64724919093851141</v>
      </c>
      <c r="CM19" s="26"/>
      <c r="CN19">
        <v>18</v>
      </c>
      <c r="CO19" t="s">
        <v>927</v>
      </c>
      <c r="CP19" t="s">
        <v>50</v>
      </c>
      <c r="CQ19">
        <v>1</v>
      </c>
      <c r="CR19" s="8">
        <f t="shared" si="6"/>
        <v>0.16181229773462785</v>
      </c>
      <c r="CT19" t="s">
        <v>12</v>
      </c>
      <c r="CU19">
        <v>199</v>
      </c>
      <c r="CV19" s="11">
        <f t="shared" si="40"/>
        <v>2.1613989355924836</v>
      </c>
      <c r="DA19" s="3">
        <v>18</v>
      </c>
      <c r="DB19" s="3" t="s">
        <v>83</v>
      </c>
      <c r="DC19" s="3">
        <v>9</v>
      </c>
      <c r="DD19" s="8">
        <f t="shared" si="42"/>
        <v>2.5862068965517242</v>
      </c>
      <c r="DE19" s="26"/>
      <c r="DF19" s="3">
        <v>18</v>
      </c>
      <c r="DG19" s="3" t="s">
        <v>173</v>
      </c>
      <c r="DH19" s="3">
        <v>2</v>
      </c>
      <c r="DI19" s="9">
        <f t="shared" si="44"/>
        <v>0.57471264367816088</v>
      </c>
      <c r="DJ19" s="26"/>
      <c r="DK19">
        <v>18</v>
      </c>
      <c r="DL19" t="s">
        <v>1346</v>
      </c>
      <c r="DM19" t="s">
        <v>67</v>
      </c>
      <c r="DN19">
        <v>1</v>
      </c>
      <c r="DO19" s="8">
        <f t="shared" si="46"/>
        <v>0.28735632183908044</v>
      </c>
      <c r="DP19" t="s">
        <v>10</v>
      </c>
      <c r="DQ19">
        <v>38</v>
      </c>
      <c r="DR19" s="8">
        <f t="shared" si="47"/>
        <v>0.95023755938984744</v>
      </c>
      <c r="DW19" s="3">
        <v>18</v>
      </c>
      <c r="DX19" s="3" t="s">
        <v>73</v>
      </c>
      <c r="DY19" s="3">
        <v>8</v>
      </c>
      <c r="DZ19" s="8">
        <f t="shared" si="49"/>
        <v>2.0151133501259446</v>
      </c>
      <c r="EA19" s="26"/>
      <c r="EB19" s="3">
        <v>18</v>
      </c>
      <c r="EC19" s="3" t="s">
        <v>43</v>
      </c>
      <c r="ED19" s="3">
        <v>8</v>
      </c>
      <c r="EE19" s="9">
        <f t="shared" si="51"/>
        <v>2.0151133501259446</v>
      </c>
      <c r="EF19" s="26"/>
      <c r="EG19">
        <v>18</v>
      </c>
      <c r="EH19" t="s">
        <v>863</v>
      </c>
      <c r="EI19" t="s">
        <v>27</v>
      </c>
      <c r="EJ19">
        <v>1</v>
      </c>
      <c r="EK19" s="8">
        <f t="shared" si="53"/>
        <v>0.25188916876574308</v>
      </c>
      <c r="EN19" t="s">
        <v>29</v>
      </c>
      <c r="EO19">
        <v>65</v>
      </c>
      <c r="EP19" s="9">
        <f t="shared" si="55"/>
        <v>1.986552567237164</v>
      </c>
      <c r="EU19" s="3">
        <v>18</v>
      </c>
      <c r="EV19" s="3" t="s">
        <v>51</v>
      </c>
      <c r="EW19" s="3">
        <v>1</v>
      </c>
      <c r="EX19" s="9">
        <f t="shared" si="57"/>
        <v>0.94339622641509435</v>
      </c>
      <c r="EY19" s="26"/>
      <c r="EZ19" s="3">
        <v>18</v>
      </c>
      <c r="FA19" s="3" t="s">
        <v>60</v>
      </c>
      <c r="FB19" s="3">
        <v>1</v>
      </c>
      <c r="FC19" s="9">
        <f t="shared" si="59"/>
        <v>0.94339622641509435</v>
      </c>
      <c r="FD19" s="26"/>
      <c r="FE19">
        <v>18</v>
      </c>
      <c r="FF19" t="s">
        <v>151</v>
      </c>
      <c r="FG19" t="s">
        <v>25</v>
      </c>
      <c r="FH19">
        <v>1</v>
      </c>
      <c r="FI19" s="8">
        <f t="shared" si="7"/>
        <v>0.94339622641509435</v>
      </c>
      <c r="FL19">
        <v>18</v>
      </c>
      <c r="FP19" s="8">
        <f t="shared" si="69"/>
        <v>0</v>
      </c>
      <c r="FQ19" t="s">
        <v>9</v>
      </c>
      <c r="FR19">
        <v>35</v>
      </c>
      <c r="FS19" s="9">
        <f t="shared" si="62"/>
        <v>2</v>
      </c>
      <c r="FW19" s="8">
        <f t="shared" si="73"/>
        <v>0</v>
      </c>
      <c r="FX19">
        <v>18</v>
      </c>
      <c r="GB19" s="8">
        <v>0</v>
      </c>
      <c r="GC19" s="26"/>
      <c r="GD19" s="3">
        <v>18</v>
      </c>
      <c r="GE19" s="3" t="s">
        <v>57</v>
      </c>
      <c r="GF19" s="3">
        <v>1</v>
      </c>
      <c r="GG19" s="9">
        <f t="shared" si="63"/>
        <v>2.2727272727272729</v>
      </c>
      <c r="GH19" s="26"/>
      <c r="GI19">
        <v>18</v>
      </c>
      <c r="GJ19" t="s">
        <v>1651</v>
      </c>
      <c r="GK19">
        <v>1</v>
      </c>
      <c r="GL19" s="9">
        <f t="shared" si="11"/>
        <v>2.2727272727272729</v>
      </c>
      <c r="GM19" t="s">
        <v>6</v>
      </c>
      <c r="GN19">
        <v>26</v>
      </c>
      <c r="GO19" s="9">
        <f t="shared" si="64"/>
        <v>1.7603249830737984</v>
      </c>
      <c r="GS19" s="8">
        <f t="shared" si="74"/>
        <v>0</v>
      </c>
      <c r="GT19">
        <v>18</v>
      </c>
      <c r="GX19" s="8">
        <f t="shared" si="75"/>
        <v>0</v>
      </c>
      <c r="GY19" s="3">
        <v>18</v>
      </c>
      <c r="GZ19" s="3" t="s">
        <v>42</v>
      </c>
      <c r="HA19" s="3">
        <v>1</v>
      </c>
      <c r="HB19" s="9">
        <f t="shared" si="14"/>
        <v>2.2727272727272729</v>
      </c>
      <c r="HC19" s="26"/>
      <c r="HD19">
        <v>18</v>
      </c>
      <c r="HE19" t="s">
        <v>1646</v>
      </c>
      <c r="HF19">
        <v>1</v>
      </c>
      <c r="HG19" s="9">
        <f t="shared" si="16"/>
        <v>2.2727272727272729</v>
      </c>
      <c r="HI19" t="s">
        <v>26</v>
      </c>
      <c r="HJ19">
        <v>4</v>
      </c>
      <c r="HK19" s="11">
        <f t="shared" si="65"/>
        <v>0.46136101499423299</v>
      </c>
      <c r="HO19" s="8">
        <f t="shared" si="76"/>
        <v>0</v>
      </c>
      <c r="HP19">
        <v>18</v>
      </c>
      <c r="HS19" s="9">
        <f t="shared" si="70"/>
        <v>0</v>
      </c>
      <c r="HT19" s="26"/>
      <c r="HU19">
        <v>18</v>
      </c>
      <c r="HX19" s="9">
        <f t="shared" si="71"/>
        <v>0</v>
      </c>
      <c r="HY19" s="26"/>
      <c r="HZ19">
        <v>18</v>
      </c>
      <c r="ID19" s="26"/>
      <c r="IE19" s="9">
        <f t="shared" si="72"/>
        <v>0</v>
      </c>
    </row>
    <row r="20" spans="1:239" x14ac:dyDescent="0.15">
      <c r="A20" s="3">
        <v>19</v>
      </c>
      <c r="B20" s="3">
        <v>5</v>
      </c>
      <c r="C20" s="3" t="s">
        <v>20</v>
      </c>
      <c r="D20" s="8">
        <f t="shared" si="20"/>
        <v>1.2626262626262625</v>
      </c>
      <c r="E20" s="22"/>
      <c r="F20">
        <v>19</v>
      </c>
      <c r="K20">
        <v>19</v>
      </c>
      <c r="O20">
        <v>19</v>
      </c>
      <c r="S20">
        <v>19</v>
      </c>
      <c r="Y20">
        <v>23</v>
      </c>
      <c r="Z20" s="13" t="s">
        <v>6</v>
      </c>
      <c r="AA20" s="8">
        <f t="shared" si="23"/>
        <v>1.0833725859632595</v>
      </c>
      <c r="AG20" s="3">
        <v>19</v>
      </c>
      <c r="AH20" s="3" t="s">
        <v>65</v>
      </c>
      <c r="AI20" s="3">
        <v>1</v>
      </c>
      <c r="AJ20" s="9">
        <f t="shared" si="3"/>
        <v>1.3888888888888888</v>
      </c>
      <c r="AK20">
        <v>19</v>
      </c>
      <c r="AN20" s="11">
        <f t="shared" si="4"/>
        <v>0</v>
      </c>
      <c r="AO20" s="3">
        <v>19</v>
      </c>
      <c r="AP20" s="3" t="s">
        <v>1413</v>
      </c>
      <c r="AQ20" s="3" t="s">
        <v>67</v>
      </c>
      <c r="AR20" s="3">
        <v>1</v>
      </c>
      <c r="AY20">
        <v>42</v>
      </c>
      <c r="AZ20" t="s">
        <v>30</v>
      </c>
      <c r="BA20" s="8">
        <f t="shared" si="26"/>
        <v>1.9783325482807348</v>
      </c>
      <c r="BF20" s="3">
        <v>19</v>
      </c>
      <c r="BG20" s="3" t="s">
        <v>93</v>
      </c>
      <c r="BH20" s="3">
        <v>1</v>
      </c>
      <c r="BI20" s="9">
        <f t="shared" si="28"/>
        <v>1.2048192771084338</v>
      </c>
      <c r="BJ20" s="23"/>
      <c r="BK20">
        <v>19</v>
      </c>
      <c r="BN20" s="8">
        <f t="shared" si="30"/>
        <v>0</v>
      </c>
      <c r="BO20" s="23"/>
      <c r="BP20" s="3">
        <v>19</v>
      </c>
      <c r="BQ20" s="3" t="s">
        <v>645</v>
      </c>
      <c r="BR20" s="3" t="s">
        <v>87</v>
      </c>
      <c r="BS20" s="3">
        <v>1</v>
      </c>
      <c r="BT20" s="9">
        <f t="shared" si="5"/>
        <v>1.2048192771084338</v>
      </c>
      <c r="BV20" t="s">
        <v>17</v>
      </c>
      <c r="BW20">
        <v>411</v>
      </c>
      <c r="BX20">
        <f t="shared" si="33"/>
        <v>2.1689798933980686</v>
      </c>
      <c r="CD20" s="3">
        <v>19</v>
      </c>
      <c r="CE20" s="3" t="s">
        <v>74</v>
      </c>
      <c r="CF20" s="3">
        <v>10</v>
      </c>
      <c r="CG20" s="8">
        <f t="shared" si="35"/>
        <v>1.6181229773462782</v>
      </c>
      <c r="CH20" s="23"/>
      <c r="CI20" s="3">
        <v>19</v>
      </c>
      <c r="CJ20" s="3" t="s">
        <v>181</v>
      </c>
      <c r="CK20" s="3">
        <v>4</v>
      </c>
      <c r="CL20" s="9">
        <f t="shared" si="37"/>
        <v>0.64724919093851141</v>
      </c>
      <c r="CM20" s="26"/>
      <c r="CN20">
        <v>19</v>
      </c>
      <c r="CO20" t="s">
        <v>1260</v>
      </c>
      <c r="CP20" t="s">
        <v>67</v>
      </c>
      <c r="CQ20">
        <v>1</v>
      </c>
      <c r="CR20" s="8">
        <f t="shared" si="6"/>
        <v>0.16181229773462785</v>
      </c>
      <c r="CT20" t="s">
        <v>22</v>
      </c>
      <c r="CU20">
        <v>196</v>
      </c>
      <c r="CV20" s="11">
        <f t="shared" si="40"/>
        <v>2.1288150320408388</v>
      </c>
      <c r="DA20" s="3">
        <v>19</v>
      </c>
      <c r="DB20" s="3" t="s">
        <v>97</v>
      </c>
      <c r="DC20" s="3">
        <v>8</v>
      </c>
      <c r="DD20" s="8">
        <f t="shared" si="42"/>
        <v>2.2988505747126435</v>
      </c>
      <c r="DE20" s="26"/>
      <c r="DF20" s="3">
        <v>19</v>
      </c>
      <c r="DG20" s="3" t="s">
        <v>642</v>
      </c>
      <c r="DH20" s="3">
        <v>2</v>
      </c>
      <c r="DI20" s="9">
        <f t="shared" si="44"/>
        <v>0.57471264367816088</v>
      </c>
      <c r="DJ20" s="26"/>
      <c r="DK20">
        <v>19</v>
      </c>
      <c r="DL20" t="s">
        <v>1379</v>
      </c>
      <c r="DM20" t="s">
        <v>80</v>
      </c>
      <c r="DN20">
        <v>1</v>
      </c>
      <c r="DO20" s="8">
        <f t="shared" si="46"/>
        <v>0.28735632183908044</v>
      </c>
      <c r="DP20" t="s">
        <v>9</v>
      </c>
      <c r="DQ20">
        <v>37</v>
      </c>
      <c r="DR20" s="8">
        <f t="shared" si="47"/>
        <v>0.92523130782695673</v>
      </c>
      <c r="DW20" s="3">
        <v>19</v>
      </c>
      <c r="DX20" s="3" t="s">
        <v>96</v>
      </c>
      <c r="DY20" s="3">
        <v>7</v>
      </c>
      <c r="DZ20" s="8">
        <f t="shared" si="49"/>
        <v>1.7632241813602016</v>
      </c>
      <c r="EA20" s="26"/>
      <c r="EB20" s="3">
        <v>19</v>
      </c>
      <c r="EC20" s="3" t="s">
        <v>642</v>
      </c>
      <c r="ED20" s="3">
        <v>7</v>
      </c>
      <c r="EE20" s="9">
        <f t="shared" si="51"/>
        <v>1.7632241813602016</v>
      </c>
      <c r="EF20" s="26"/>
      <c r="EG20">
        <v>19</v>
      </c>
      <c r="EH20" t="s">
        <v>485</v>
      </c>
      <c r="EI20" t="s">
        <v>442</v>
      </c>
      <c r="EJ20">
        <v>1</v>
      </c>
      <c r="EK20" s="8">
        <f t="shared" si="53"/>
        <v>0.25188916876574308</v>
      </c>
      <c r="EN20" t="s">
        <v>17</v>
      </c>
      <c r="EO20">
        <v>62</v>
      </c>
      <c r="EP20" s="9">
        <f t="shared" si="55"/>
        <v>1.8948655256723717</v>
      </c>
      <c r="EU20" s="3">
        <v>19</v>
      </c>
      <c r="EV20" s="3" t="s">
        <v>83</v>
      </c>
      <c r="EW20" s="3">
        <v>1</v>
      </c>
      <c r="EX20" s="9">
        <f t="shared" si="57"/>
        <v>0.94339622641509435</v>
      </c>
      <c r="EY20" s="26"/>
      <c r="EZ20" s="3">
        <v>19</v>
      </c>
      <c r="FA20" s="3" t="s">
        <v>181</v>
      </c>
      <c r="FB20" s="3">
        <v>1</v>
      </c>
      <c r="FC20" s="9">
        <f t="shared" si="59"/>
        <v>0.94339622641509435</v>
      </c>
      <c r="FD20" s="26"/>
      <c r="FE20">
        <v>19</v>
      </c>
      <c r="FF20" t="s">
        <v>297</v>
      </c>
      <c r="FG20" t="s">
        <v>80</v>
      </c>
      <c r="FH20">
        <v>1</v>
      </c>
      <c r="FI20" s="8">
        <f t="shared" si="7"/>
        <v>0.94339622641509435</v>
      </c>
      <c r="FL20">
        <v>19</v>
      </c>
      <c r="FP20" s="8">
        <f t="shared" si="69"/>
        <v>0</v>
      </c>
      <c r="FQ20" t="s">
        <v>12</v>
      </c>
      <c r="FR20">
        <v>34</v>
      </c>
      <c r="FS20" s="9">
        <f t="shared" si="62"/>
        <v>1.9428571428571426</v>
      </c>
      <c r="FW20" s="8">
        <f t="shared" si="73"/>
        <v>0</v>
      </c>
      <c r="FX20">
        <v>19</v>
      </c>
      <c r="GB20" s="8">
        <v>0</v>
      </c>
      <c r="GC20" s="26"/>
      <c r="GD20" s="3">
        <v>19</v>
      </c>
      <c r="GE20" s="3" t="s">
        <v>317</v>
      </c>
      <c r="GF20" s="3">
        <v>1</v>
      </c>
      <c r="GG20" s="9">
        <f t="shared" si="63"/>
        <v>2.2727272727272729</v>
      </c>
      <c r="GH20" s="26"/>
      <c r="GI20">
        <v>19</v>
      </c>
      <c r="GJ20" t="s">
        <v>1653</v>
      </c>
      <c r="GK20">
        <v>1</v>
      </c>
      <c r="GL20" s="9">
        <f t="shared" si="11"/>
        <v>2.2727272727272729</v>
      </c>
      <c r="GM20" t="s">
        <v>20</v>
      </c>
      <c r="GN20">
        <v>26</v>
      </c>
      <c r="GO20" s="9">
        <f t="shared" si="64"/>
        <v>1.7603249830737984</v>
      </c>
      <c r="GS20" s="8">
        <f t="shared" si="74"/>
        <v>0</v>
      </c>
      <c r="GT20">
        <v>19</v>
      </c>
      <c r="GX20" s="8">
        <f t="shared" si="75"/>
        <v>0</v>
      </c>
      <c r="GY20" s="3">
        <v>19</v>
      </c>
      <c r="GZ20" s="3" t="s">
        <v>1633</v>
      </c>
      <c r="HA20" s="3">
        <v>44</v>
      </c>
      <c r="HB20" s="9">
        <f t="shared" si="14"/>
        <v>100</v>
      </c>
      <c r="HC20" s="26"/>
      <c r="HD20">
        <v>19</v>
      </c>
      <c r="HE20" t="s">
        <v>1681</v>
      </c>
      <c r="HF20">
        <v>1</v>
      </c>
      <c r="HG20" s="9">
        <f t="shared" si="16"/>
        <v>2.2727272727272729</v>
      </c>
      <c r="HI20" t="s">
        <v>6</v>
      </c>
      <c r="HJ20">
        <v>3</v>
      </c>
      <c r="HK20" s="11">
        <f t="shared" si="65"/>
        <v>0.34602076124567477</v>
      </c>
      <c r="HO20" s="8">
        <f t="shared" si="76"/>
        <v>0</v>
      </c>
      <c r="HP20">
        <v>19</v>
      </c>
      <c r="HS20" s="9">
        <f t="shared" si="70"/>
        <v>0</v>
      </c>
      <c r="HT20" s="26"/>
      <c r="HU20">
        <v>19</v>
      </c>
      <c r="HX20" s="9">
        <f t="shared" si="71"/>
        <v>0</v>
      </c>
      <c r="HY20" s="26"/>
      <c r="HZ20">
        <v>19</v>
      </c>
      <c r="ID20" s="26"/>
      <c r="IE20" s="9">
        <f t="shared" si="72"/>
        <v>0</v>
      </c>
    </row>
    <row r="21" spans="1:239" x14ac:dyDescent="0.15">
      <c r="A21" s="3">
        <v>20</v>
      </c>
      <c r="B21" s="3">
        <v>4</v>
      </c>
      <c r="C21" s="3" t="s">
        <v>6</v>
      </c>
      <c r="D21" s="8">
        <f t="shared" si="20"/>
        <v>1.0101010101010102</v>
      </c>
      <c r="E21" s="22"/>
      <c r="F21">
        <v>20</v>
      </c>
      <c r="K21">
        <v>20</v>
      </c>
      <c r="O21">
        <v>20</v>
      </c>
      <c r="S21">
        <v>20</v>
      </c>
      <c r="Y21">
        <v>20</v>
      </c>
      <c r="Z21" s="13" t="s">
        <v>37</v>
      </c>
      <c r="AA21" s="8">
        <f t="shared" si="23"/>
        <v>0.94206311822892141</v>
      </c>
      <c r="AG21" s="3">
        <v>20</v>
      </c>
      <c r="AH21" s="3" t="s">
        <v>97</v>
      </c>
      <c r="AI21" s="3">
        <v>1</v>
      </c>
      <c r="AJ21" s="9">
        <f t="shared" si="3"/>
        <v>1.3888888888888888</v>
      </c>
      <c r="AK21">
        <v>20</v>
      </c>
      <c r="AN21" s="11">
        <f t="shared" si="4"/>
        <v>0</v>
      </c>
      <c r="AO21" s="3">
        <v>20</v>
      </c>
      <c r="AP21" s="3" t="s">
        <v>508</v>
      </c>
      <c r="AQ21" s="3" t="s">
        <v>80</v>
      </c>
      <c r="AR21" s="3">
        <v>1</v>
      </c>
      <c r="AY21">
        <v>42</v>
      </c>
      <c r="AZ21" t="s">
        <v>44</v>
      </c>
      <c r="BA21" s="8">
        <f t="shared" si="26"/>
        <v>1.9783325482807348</v>
      </c>
      <c r="BF21" s="3">
        <v>20</v>
      </c>
      <c r="BG21" s="3" t="s">
        <v>98</v>
      </c>
      <c r="BH21" s="3">
        <v>1</v>
      </c>
      <c r="BI21" s="9">
        <f t="shared" si="28"/>
        <v>1.2048192771084338</v>
      </c>
      <c r="BJ21" s="23"/>
      <c r="BK21">
        <v>20</v>
      </c>
      <c r="BN21" s="8">
        <f t="shared" si="30"/>
        <v>0</v>
      </c>
      <c r="BO21" s="23"/>
      <c r="BP21" s="3">
        <v>20</v>
      </c>
      <c r="BQ21" s="3" t="s">
        <v>1171</v>
      </c>
      <c r="BR21" s="3" t="s">
        <v>50</v>
      </c>
      <c r="BS21" s="3">
        <v>1</v>
      </c>
      <c r="BT21" s="9">
        <f t="shared" si="5"/>
        <v>1.2048192771084338</v>
      </c>
      <c r="BV21" t="s">
        <v>12</v>
      </c>
      <c r="BW21">
        <v>398</v>
      </c>
      <c r="BX21">
        <f t="shared" si="33"/>
        <v>2.100374689957254</v>
      </c>
      <c r="CD21" s="3">
        <v>20</v>
      </c>
      <c r="CE21" s="3" t="s">
        <v>83</v>
      </c>
      <c r="CF21" s="3">
        <v>10</v>
      </c>
      <c r="CG21" s="8">
        <f t="shared" si="35"/>
        <v>1.6181229773462782</v>
      </c>
      <c r="CH21" s="23"/>
      <c r="CI21" s="3">
        <v>20</v>
      </c>
      <c r="CJ21" s="3" t="s">
        <v>173</v>
      </c>
      <c r="CK21" s="3">
        <v>4</v>
      </c>
      <c r="CL21" s="9">
        <f t="shared" si="37"/>
        <v>0.64724919093851141</v>
      </c>
      <c r="CM21" s="26"/>
      <c r="CN21">
        <v>20</v>
      </c>
      <c r="CO21" t="s">
        <v>1465</v>
      </c>
      <c r="CP21" t="s">
        <v>80</v>
      </c>
      <c r="CQ21">
        <v>1</v>
      </c>
      <c r="CR21" s="8">
        <f t="shared" si="6"/>
        <v>0.16181229773462785</v>
      </c>
      <c r="CT21" t="s">
        <v>6</v>
      </c>
      <c r="CU21">
        <v>187</v>
      </c>
      <c r="CV21" s="11">
        <f t="shared" si="40"/>
        <v>2.031063321385902</v>
      </c>
      <c r="DA21" s="3">
        <v>20</v>
      </c>
      <c r="DB21" s="3" t="s">
        <v>74</v>
      </c>
      <c r="DC21" s="3">
        <v>8</v>
      </c>
      <c r="DD21" s="8">
        <f t="shared" si="42"/>
        <v>2.2988505747126435</v>
      </c>
      <c r="DE21" s="26"/>
      <c r="DF21" s="3">
        <v>20</v>
      </c>
      <c r="DG21" s="3" t="s">
        <v>205</v>
      </c>
      <c r="DH21" s="3">
        <v>2</v>
      </c>
      <c r="DI21" s="9">
        <f t="shared" si="44"/>
        <v>0.57471264367816088</v>
      </c>
      <c r="DJ21" s="26"/>
      <c r="DK21">
        <v>20</v>
      </c>
      <c r="DL21" t="s">
        <v>287</v>
      </c>
      <c r="DM21" t="s">
        <v>67</v>
      </c>
      <c r="DN21">
        <v>1</v>
      </c>
      <c r="DO21" s="8">
        <f t="shared" si="46"/>
        <v>0.28735632183908044</v>
      </c>
      <c r="DP21" t="s">
        <v>7</v>
      </c>
      <c r="DQ21">
        <v>30</v>
      </c>
      <c r="DR21" s="8">
        <f t="shared" si="47"/>
        <v>0.75018754688672162</v>
      </c>
      <c r="DW21" s="3">
        <v>20</v>
      </c>
      <c r="DX21" s="3" t="s">
        <v>83</v>
      </c>
      <c r="DY21" s="3">
        <v>5</v>
      </c>
      <c r="DZ21" s="8">
        <f t="shared" si="49"/>
        <v>1.2594458438287155</v>
      </c>
      <c r="EA21" s="26"/>
      <c r="EB21" s="3">
        <v>20</v>
      </c>
      <c r="EC21" s="3" t="s">
        <v>190</v>
      </c>
      <c r="ED21" s="3">
        <v>7</v>
      </c>
      <c r="EE21" s="9">
        <f t="shared" si="51"/>
        <v>1.7632241813602016</v>
      </c>
      <c r="EF21" s="26"/>
      <c r="EG21">
        <v>20</v>
      </c>
      <c r="EH21" t="s">
        <v>1388</v>
      </c>
      <c r="EI21" t="s">
        <v>205</v>
      </c>
      <c r="EJ21">
        <v>1</v>
      </c>
      <c r="EK21" s="8">
        <f t="shared" si="53"/>
        <v>0.25188916876574308</v>
      </c>
      <c r="EN21" t="s">
        <v>6</v>
      </c>
      <c r="EO21">
        <v>61</v>
      </c>
      <c r="EP21" s="9">
        <f t="shared" si="55"/>
        <v>1.8643031784841075</v>
      </c>
      <c r="EU21" s="3">
        <v>20</v>
      </c>
      <c r="EV21" s="3" t="s">
        <v>72</v>
      </c>
      <c r="EW21" s="3">
        <v>1</v>
      </c>
      <c r="EX21" s="9">
        <f t="shared" si="57"/>
        <v>0.94339622641509435</v>
      </c>
      <c r="EY21" s="26"/>
      <c r="EZ21" s="3">
        <v>20</v>
      </c>
      <c r="FA21" s="3" t="s">
        <v>124</v>
      </c>
      <c r="FB21" s="3">
        <v>1</v>
      </c>
      <c r="FC21" s="9">
        <f t="shared" si="59"/>
        <v>0.94339622641509435</v>
      </c>
      <c r="FD21" s="26"/>
      <c r="FE21">
        <v>20</v>
      </c>
      <c r="FF21" t="s">
        <v>836</v>
      </c>
      <c r="FG21" t="s">
        <v>27</v>
      </c>
      <c r="FH21">
        <v>1</v>
      </c>
      <c r="FI21" s="8">
        <f t="shared" si="7"/>
        <v>0.94339622641509435</v>
      </c>
      <c r="FL21">
        <v>20</v>
      </c>
      <c r="FP21" s="8">
        <f t="shared" si="69"/>
        <v>0</v>
      </c>
      <c r="FQ21" t="s">
        <v>6</v>
      </c>
      <c r="FR21">
        <v>32</v>
      </c>
      <c r="FS21" s="9">
        <f t="shared" si="62"/>
        <v>1.8285714285714287</v>
      </c>
      <c r="FW21" s="8">
        <f t="shared" si="73"/>
        <v>0</v>
      </c>
      <c r="FX21">
        <v>20</v>
      </c>
      <c r="GB21" s="8">
        <v>0</v>
      </c>
      <c r="GC21" s="26"/>
      <c r="GD21" s="3">
        <v>20</v>
      </c>
      <c r="GE21" s="3" t="s">
        <v>56</v>
      </c>
      <c r="GF21" s="3">
        <v>1</v>
      </c>
      <c r="GG21" s="9">
        <f t="shared" si="63"/>
        <v>2.2727272727272729</v>
      </c>
      <c r="GH21" s="26"/>
      <c r="GI21">
        <v>20</v>
      </c>
      <c r="GJ21" t="s">
        <v>1647</v>
      </c>
      <c r="GK21">
        <v>1</v>
      </c>
      <c r="GL21" s="9">
        <f t="shared" si="11"/>
        <v>2.2727272727272729</v>
      </c>
      <c r="GM21" t="s">
        <v>22</v>
      </c>
      <c r="GN21">
        <v>21</v>
      </c>
      <c r="GO21" s="9">
        <f t="shared" si="64"/>
        <v>1.4218009478672986</v>
      </c>
      <c r="GS21" s="8">
        <f t="shared" si="74"/>
        <v>0</v>
      </c>
      <c r="GT21">
        <v>20</v>
      </c>
      <c r="GX21" s="8">
        <f t="shared" si="75"/>
        <v>0</v>
      </c>
      <c r="GY21">
        <v>20</v>
      </c>
      <c r="HB21" s="20">
        <f t="shared" si="14"/>
        <v>0</v>
      </c>
      <c r="HC21" s="26"/>
      <c r="HD21">
        <v>20</v>
      </c>
      <c r="HE21" t="s">
        <v>1637</v>
      </c>
      <c r="HF21">
        <v>1</v>
      </c>
      <c r="HG21" s="9">
        <f t="shared" si="16"/>
        <v>2.2727272727272729</v>
      </c>
      <c r="HI21" t="s">
        <v>17</v>
      </c>
      <c r="HJ21">
        <v>2</v>
      </c>
      <c r="HK21" s="11">
        <f t="shared" si="65"/>
        <v>0.23068050749711649</v>
      </c>
      <c r="HO21" s="8">
        <f t="shared" si="76"/>
        <v>0</v>
      </c>
      <c r="HP21">
        <v>20</v>
      </c>
      <c r="HS21" s="20">
        <f t="shared" si="70"/>
        <v>0</v>
      </c>
      <c r="HT21" s="26"/>
      <c r="HU21">
        <v>20</v>
      </c>
      <c r="HX21" s="20">
        <f t="shared" si="71"/>
        <v>0</v>
      </c>
      <c r="HY21" s="26"/>
      <c r="HZ21">
        <v>20</v>
      </c>
      <c r="ID21" s="26"/>
      <c r="IE21" s="20">
        <f t="shared" si="72"/>
        <v>0</v>
      </c>
    </row>
    <row r="22" spans="1:239" x14ac:dyDescent="0.15">
      <c r="A22" s="3">
        <v>21</v>
      </c>
      <c r="B22" s="3">
        <v>4</v>
      </c>
      <c r="C22" s="3" t="s">
        <v>16</v>
      </c>
      <c r="D22" s="8">
        <f t="shared" si="20"/>
        <v>1.0101010101010102</v>
      </c>
      <c r="E22" s="22"/>
      <c r="F22">
        <v>21</v>
      </c>
      <c r="K22">
        <v>21</v>
      </c>
      <c r="O22">
        <v>21</v>
      </c>
      <c r="S22">
        <v>21</v>
      </c>
      <c r="Y22">
        <v>19</v>
      </c>
      <c r="Z22" s="13" t="s">
        <v>23</v>
      </c>
      <c r="AA22" s="8">
        <f t="shared" si="23"/>
        <v>0.89495996231747521</v>
      </c>
      <c r="AG22" s="3">
        <v>21</v>
      </c>
      <c r="AH22" s="3" t="s">
        <v>1633</v>
      </c>
      <c r="AI22" s="3">
        <v>72</v>
      </c>
      <c r="AJ22" s="9">
        <f t="shared" si="3"/>
        <v>100</v>
      </c>
      <c r="AK22">
        <v>21</v>
      </c>
      <c r="AN22" s="11">
        <f t="shared" si="4"/>
        <v>0</v>
      </c>
      <c r="AO22" s="3">
        <v>21</v>
      </c>
      <c r="AP22" s="3" t="s">
        <v>1302</v>
      </c>
      <c r="AQ22" s="3" t="s">
        <v>50</v>
      </c>
      <c r="AR22" s="3">
        <v>1</v>
      </c>
      <c r="AY22">
        <v>32</v>
      </c>
      <c r="AZ22" t="s">
        <v>13</v>
      </c>
      <c r="BA22" s="8">
        <f t="shared" si="26"/>
        <v>1.5073009891662741</v>
      </c>
      <c r="BF22" s="3">
        <v>21</v>
      </c>
      <c r="BG22" s="3" t="s">
        <v>1633</v>
      </c>
      <c r="BH22" s="3">
        <v>83</v>
      </c>
      <c r="BI22" s="9">
        <f t="shared" si="28"/>
        <v>100</v>
      </c>
      <c r="BJ22" s="23"/>
      <c r="BK22">
        <v>21</v>
      </c>
      <c r="BN22" s="8">
        <f t="shared" si="30"/>
        <v>0</v>
      </c>
      <c r="BO22" s="23"/>
      <c r="BP22" s="3">
        <v>21</v>
      </c>
      <c r="BQ22" s="3" t="s">
        <v>1204</v>
      </c>
      <c r="BR22" s="3" t="s">
        <v>67</v>
      </c>
      <c r="BS22" s="3">
        <v>1</v>
      </c>
      <c r="BT22" s="9">
        <f t="shared" si="5"/>
        <v>1.2048192771084338</v>
      </c>
      <c r="BV22" t="s">
        <v>13</v>
      </c>
      <c r="BW22">
        <v>359</v>
      </c>
      <c r="BX22">
        <f t="shared" si="33"/>
        <v>1.8945590796348093</v>
      </c>
      <c r="CD22" s="3">
        <v>21</v>
      </c>
      <c r="CE22" s="3" t="s">
        <v>113</v>
      </c>
      <c r="CF22" s="3">
        <v>10</v>
      </c>
      <c r="CG22" s="8">
        <f t="shared" si="35"/>
        <v>1.6181229773462782</v>
      </c>
      <c r="CH22" s="23"/>
      <c r="CI22" s="3">
        <v>21</v>
      </c>
      <c r="CJ22" s="3" t="s">
        <v>317</v>
      </c>
      <c r="CK22" s="3">
        <v>3</v>
      </c>
      <c r="CL22" s="9">
        <f t="shared" si="37"/>
        <v>0.48543689320388345</v>
      </c>
      <c r="CM22" s="26"/>
      <c r="CN22">
        <v>21</v>
      </c>
      <c r="CO22" t="s">
        <v>1125</v>
      </c>
      <c r="CP22" t="s">
        <v>80</v>
      </c>
      <c r="CQ22">
        <v>1</v>
      </c>
      <c r="CR22" s="8">
        <f t="shared" si="6"/>
        <v>0.16181229773462785</v>
      </c>
      <c r="CT22" t="s">
        <v>29</v>
      </c>
      <c r="CU22">
        <v>171</v>
      </c>
      <c r="CV22" s="11">
        <f t="shared" si="40"/>
        <v>1.8572825024437929</v>
      </c>
      <c r="DA22" s="3">
        <v>21</v>
      </c>
      <c r="DB22" s="3" t="s">
        <v>73</v>
      </c>
      <c r="DC22" s="3">
        <v>7</v>
      </c>
      <c r="DD22" s="8">
        <f t="shared" si="42"/>
        <v>2.0114942528735633</v>
      </c>
      <c r="DE22" s="26"/>
      <c r="DF22" s="3">
        <v>21</v>
      </c>
      <c r="DG22" s="3" t="s">
        <v>430</v>
      </c>
      <c r="DH22" s="3">
        <v>2</v>
      </c>
      <c r="DI22" s="9">
        <f t="shared" si="44"/>
        <v>0.57471264367816088</v>
      </c>
      <c r="DJ22" s="26"/>
      <c r="DK22">
        <v>21</v>
      </c>
      <c r="DL22" t="s">
        <v>1151</v>
      </c>
      <c r="DM22" t="s">
        <v>80</v>
      </c>
      <c r="DN22">
        <v>1</v>
      </c>
      <c r="DO22" s="8">
        <f t="shared" si="46"/>
        <v>0.28735632183908044</v>
      </c>
      <c r="DP22" t="s">
        <v>1745</v>
      </c>
      <c r="DQ22">
        <v>1</v>
      </c>
      <c r="DR22" s="8">
        <f t="shared" si="47"/>
        <v>2.5006251562890724E-2</v>
      </c>
      <c r="DW22" s="3">
        <v>21</v>
      </c>
      <c r="DX22" s="3" t="s">
        <v>93</v>
      </c>
      <c r="DY22" s="3">
        <v>3</v>
      </c>
      <c r="DZ22" s="8">
        <f t="shared" si="49"/>
        <v>0.75566750629722923</v>
      </c>
      <c r="EA22" s="26"/>
      <c r="EB22" s="3">
        <v>21</v>
      </c>
      <c r="EC22" s="3" t="s">
        <v>60</v>
      </c>
      <c r="ED22" s="3">
        <v>6</v>
      </c>
      <c r="EE22" s="9">
        <f t="shared" si="51"/>
        <v>1.5113350125944585</v>
      </c>
      <c r="EF22" s="26"/>
      <c r="EG22">
        <v>21</v>
      </c>
      <c r="EH22" t="s">
        <v>873</v>
      </c>
      <c r="EI22" t="s">
        <v>134</v>
      </c>
      <c r="EJ22">
        <v>1</v>
      </c>
      <c r="EK22" s="8">
        <f t="shared" si="53"/>
        <v>0.25188916876574308</v>
      </c>
      <c r="EN22" t="s">
        <v>9</v>
      </c>
      <c r="EO22">
        <v>60</v>
      </c>
      <c r="EP22" s="9">
        <f t="shared" si="55"/>
        <v>1.8337408312958436</v>
      </c>
      <c r="EU22" s="3">
        <v>21</v>
      </c>
      <c r="EV22" s="3" t="s">
        <v>97</v>
      </c>
      <c r="EW22" s="3">
        <v>1</v>
      </c>
      <c r="EX22" s="9">
        <f t="shared" si="57"/>
        <v>0.94339622641509435</v>
      </c>
      <c r="EY22" s="26"/>
      <c r="EZ22" s="3">
        <v>21</v>
      </c>
      <c r="FA22" s="3" t="s">
        <v>87</v>
      </c>
      <c r="FB22" s="3">
        <v>1</v>
      </c>
      <c r="FC22" s="9">
        <f t="shared" si="59"/>
        <v>0.94339622641509435</v>
      </c>
      <c r="FD22" s="26"/>
      <c r="FE22">
        <v>21</v>
      </c>
      <c r="FF22" t="s">
        <v>1350</v>
      </c>
      <c r="FG22" t="s">
        <v>49</v>
      </c>
      <c r="FH22">
        <v>1</v>
      </c>
      <c r="FI22" s="8">
        <f t="shared" si="7"/>
        <v>0.94339622641509435</v>
      </c>
      <c r="FL22">
        <v>21</v>
      </c>
      <c r="FP22" s="8">
        <f t="shared" si="69"/>
        <v>0</v>
      </c>
      <c r="FQ22" t="s">
        <v>13</v>
      </c>
      <c r="FR22">
        <v>31</v>
      </c>
      <c r="FS22" s="9">
        <f t="shared" si="62"/>
        <v>1.7714285714285714</v>
      </c>
      <c r="FW22" s="8">
        <f t="shared" si="73"/>
        <v>0</v>
      </c>
      <c r="FX22">
        <v>21</v>
      </c>
      <c r="GB22" s="8">
        <v>0</v>
      </c>
      <c r="GC22" s="26"/>
      <c r="GD22" s="3">
        <v>21</v>
      </c>
      <c r="GE22" s="3" t="s">
        <v>1105</v>
      </c>
      <c r="GF22" s="3">
        <v>1</v>
      </c>
      <c r="GG22" s="9">
        <f t="shared" si="63"/>
        <v>2.2727272727272729</v>
      </c>
      <c r="GH22" s="26"/>
      <c r="GI22">
        <v>21</v>
      </c>
      <c r="GJ22" t="s">
        <v>1669</v>
      </c>
      <c r="GK22">
        <v>1</v>
      </c>
      <c r="GL22" s="9">
        <f t="shared" si="11"/>
        <v>2.2727272727272729</v>
      </c>
      <c r="GM22" t="s">
        <v>35</v>
      </c>
      <c r="GN22">
        <v>21</v>
      </c>
      <c r="GO22" s="9">
        <f t="shared" si="64"/>
        <v>1.4218009478672986</v>
      </c>
      <c r="GS22" s="8">
        <f t="shared" si="74"/>
        <v>0</v>
      </c>
      <c r="GT22">
        <v>21</v>
      </c>
      <c r="GX22" s="8">
        <f t="shared" si="75"/>
        <v>0</v>
      </c>
      <c r="GY22">
        <v>21</v>
      </c>
      <c r="HB22" s="9">
        <f t="shared" si="14"/>
        <v>0</v>
      </c>
      <c r="HC22" s="26"/>
      <c r="HD22">
        <v>21</v>
      </c>
      <c r="HE22" t="s">
        <v>1645</v>
      </c>
      <c r="HF22">
        <v>1</v>
      </c>
      <c r="HG22" s="9">
        <f t="shared" si="16"/>
        <v>2.2727272727272729</v>
      </c>
      <c r="HI22" t="s">
        <v>20</v>
      </c>
      <c r="HJ22">
        <v>2</v>
      </c>
      <c r="HK22" s="11">
        <f t="shared" si="65"/>
        <v>0.23068050749711649</v>
      </c>
      <c r="HO22" s="8">
        <f t="shared" si="76"/>
        <v>0</v>
      </c>
      <c r="HP22">
        <v>21</v>
      </c>
      <c r="HS22" s="9">
        <f t="shared" si="70"/>
        <v>0</v>
      </c>
      <c r="HT22" s="26"/>
      <c r="HU22">
        <v>21</v>
      </c>
      <c r="HX22" s="9">
        <f t="shared" si="71"/>
        <v>0</v>
      </c>
      <c r="HY22" s="26"/>
      <c r="HZ22">
        <v>21</v>
      </c>
      <c r="ID22" s="26"/>
      <c r="IE22" s="9">
        <f t="shared" si="72"/>
        <v>0</v>
      </c>
    </row>
    <row r="23" spans="1:239" x14ac:dyDescent="0.15">
      <c r="A23" s="3">
        <v>22</v>
      </c>
      <c r="B23" s="3">
        <v>3</v>
      </c>
      <c r="C23" s="3" t="s">
        <v>13</v>
      </c>
      <c r="D23" s="8">
        <f t="shared" si="20"/>
        <v>0.75757575757575757</v>
      </c>
      <c r="E23" s="22"/>
      <c r="F23">
        <v>22</v>
      </c>
      <c r="K23">
        <v>22</v>
      </c>
      <c r="O23">
        <v>22</v>
      </c>
      <c r="S23">
        <v>22</v>
      </c>
      <c r="Y23">
        <v>19</v>
      </c>
      <c r="Z23" s="13" t="s">
        <v>35</v>
      </c>
      <c r="AA23" s="8">
        <f t="shared" si="23"/>
        <v>0.89495996231747521</v>
      </c>
      <c r="AG23">
        <v>22</v>
      </c>
      <c r="AK23">
        <v>22</v>
      </c>
      <c r="AO23" s="3">
        <v>22</v>
      </c>
      <c r="AP23" s="3" t="s">
        <v>822</v>
      </c>
      <c r="AQ23" s="3" t="s">
        <v>80</v>
      </c>
      <c r="AR23" s="3">
        <v>1</v>
      </c>
      <c r="AY23">
        <v>28</v>
      </c>
      <c r="AZ23" t="s">
        <v>6</v>
      </c>
      <c r="BA23" s="8">
        <f t="shared" si="26"/>
        <v>1.3188883655204899</v>
      </c>
      <c r="BF23">
        <v>22</v>
      </c>
      <c r="BK23">
        <v>22</v>
      </c>
      <c r="BP23" s="3">
        <v>22</v>
      </c>
      <c r="BQ23" s="3" t="s">
        <v>1357</v>
      </c>
      <c r="BR23" s="3" t="s">
        <v>27</v>
      </c>
      <c r="BS23" s="3">
        <v>1</v>
      </c>
      <c r="BT23" s="9">
        <f t="shared" ref="BT23:BT86" si="78">BS23/83 * 100</f>
        <v>1.2048192771084338</v>
      </c>
      <c r="BV23" t="s">
        <v>36</v>
      </c>
      <c r="BW23">
        <v>337</v>
      </c>
      <c r="BX23">
        <f t="shared" si="33"/>
        <v>1.7784579661195843</v>
      </c>
      <c r="CD23" s="3">
        <v>22</v>
      </c>
      <c r="CE23" s="3" t="s">
        <v>65</v>
      </c>
      <c r="CF23" s="3">
        <v>7</v>
      </c>
      <c r="CG23" s="8">
        <f t="shared" si="35"/>
        <v>1.1326860841423949</v>
      </c>
      <c r="CI23" s="3">
        <v>22</v>
      </c>
      <c r="CJ23" s="3" t="s">
        <v>1032</v>
      </c>
      <c r="CK23" s="3">
        <v>3</v>
      </c>
      <c r="CL23" s="9">
        <f t="shared" si="37"/>
        <v>0.48543689320388345</v>
      </c>
      <c r="CN23">
        <v>22</v>
      </c>
      <c r="CO23" t="s">
        <v>713</v>
      </c>
      <c r="CP23" t="s">
        <v>50</v>
      </c>
      <c r="CQ23">
        <v>1</v>
      </c>
      <c r="CR23" s="8">
        <f t="shared" si="6"/>
        <v>0.16181229773462785</v>
      </c>
      <c r="CT23" t="s">
        <v>17</v>
      </c>
      <c r="CU23">
        <v>147</v>
      </c>
      <c r="CV23" s="11">
        <f t="shared" si="40"/>
        <v>1.5966112740306289</v>
      </c>
      <c r="DA23" s="3">
        <v>22</v>
      </c>
      <c r="DB23" s="3" t="s">
        <v>82</v>
      </c>
      <c r="DC23" s="3">
        <v>4</v>
      </c>
      <c r="DD23" s="8">
        <f t="shared" si="42"/>
        <v>1.1494252873563218</v>
      </c>
      <c r="DF23" s="3">
        <v>22</v>
      </c>
      <c r="DG23" s="3" t="s">
        <v>1181</v>
      </c>
      <c r="DH23" s="3">
        <v>2</v>
      </c>
      <c r="DI23" s="9">
        <f t="shared" si="44"/>
        <v>0.57471264367816088</v>
      </c>
      <c r="DK23">
        <v>22</v>
      </c>
      <c r="DL23" t="s">
        <v>904</v>
      </c>
      <c r="DM23" t="s">
        <v>977</v>
      </c>
      <c r="DN23">
        <v>1</v>
      </c>
      <c r="DO23" s="8">
        <f t="shared" si="46"/>
        <v>0.28735632183908044</v>
      </c>
      <c r="DP23" t="s">
        <v>1633</v>
      </c>
      <c r="DQ23">
        <v>3999</v>
      </c>
      <c r="DR23" s="8">
        <f t="shared" si="47"/>
        <v>100</v>
      </c>
      <c r="DW23" s="3">
        <v>22</v>
      </c>
      <c r="DX23" s="3" t="s">
        <v>82</v>
      </c>
      <c r="DY23" s="3">
        <v>3</v>
      </c>
      <c r="DZ23" s="8">
        <f t="shared" si="49"/>
        <v>0.75566750629722923</v>
      </c>
      <c r="EB23" s="3">
        <v>22</v>
      </c>
      <c r="EC23" s="3" t="s">
        <v>110</v>
      </c>
      <c r="ED23" s="3">
        <v>6</v>
      </c>
      <c r="EE23" s="9">
        <f t="shared" si="51"/>
        <v>1.5113350125944585</v>
      </c>
      <c r="EG23">
        <v>22</v>
      </c>
      <c r="EH23" t="s">
        <v>869</v>
      </c>
      <c r="EI23" t="s">
        <v>67</v>
      </c>
      <c r="EJ23">
        <v>1</v>
      </c>
      <c r="EK23" s="8">
        <f t="shared" si="53"/>
        <v>0.25188916876574308</v>
      </c>
      <c r="EN23" t="s">
        <v>22</v>
      </c>
      <c r="EO23">
        <v>48</v>
      </c>
      <c r="EP23" s="9">
        <f t="shared" si="55"/>
        <v>1.4669926650366749</v>
      </c>
      <c r="EU23" s="3">
        <v>22</v>
      </c>
      <c r="EV23" s="3" t="s">
        <v>1633</v>
      </c>
      <c r="EW23" s="3">
        <v>106</v>
      </c>
      <c r="EX23" s="9">
        <f t="shared" si="57"/>
        <v>100</v>
      </c>
      <c r="EZ23" s="3">
        <v>22</v>
      </c>
      <c r="FA23" s="3" t="s">
        <v>1633</v>
      </c>
      <c r="FB23" s="3">
        <v>106</v>
      </c>
      <c r="FC23" s="9">
        <f t="shared" si="59"/>
        <v>100</v>
      </c>
      <c r="FE23">
        <v>22</v>
      </c>
      <c r="FF23" t="s">
        <v>131</v>
      </c>
      <c r="FG23" t="s">
        <v>67</v>
      </c>
      <c r="FH23">
        <v>1</v>
      </c>
      <c r="FI23" s="8">
        <f t="shared" si="7"/>
        <v>0.94339622641509435</v>
      </c>
      <c r="FL23">
        <v>22</v>
      </c>
      <c r="FP23" s="8">
        <f t="shared" si="69"/>
        <v>0</v>
      </c>
      <c r="FQ23" t="s">
        <v>21</v>
      </c>
      <c r="FR23">
        <v>24</v>
      </c>
      <c r="FS23" s="9">
        <f t="shared" si="62"/>
        <v>1.3714285714285714</v>
      </c>
      <c r="FW23" s="8">
        <f t="shared" si="73"/>
        <v>0</v>
      </c>
      <c r="FX23">
        <v>22</v>
      </c>
      <c r="GB23" s="8">
        <v>0</v>
      </c>
      <c r="GD23" s="3">
        <v>22</v>
      </c>
      <c r="GE23" s="3" t="s">
        <v>1633</v>
      </c>
      <c r="GF23" s="3">
        <v>44</v>
      </c>
      <c r="GG23" s="9">
        <f t="shared" si="63"/>
        <v>100</v>
      </c>
      <c r="GI23">
        <v>22</v>
      </c>
      <c r="GJ23" t="s">
        <v>1718</v>
      </c>
      <c r="GK23">
        <v>1</v>
      </c>
      <c r="GL23" s="9">
        <f t="shared" si="11"/>
        <v>2.2727272727272729</v>
      </c>
      <c r="GM23" t="s">
        <v>23</v>
      </c>
      <c r="GN23">
        <v>21</v>
      </c>
      <c r="GO23" s="9">
        <f t="shared" si="64"/>
        <v>1.4218009478672986</v>
      </c>
      <c r="GS23" s="8">
        <f t="shared" si="74"/>
        <v>0</v>
      </c>
      <c r="GT23">
        <v>22</v>
      </c>
      <c r="GX23" s="8">
        <f t="shared" si="75"/>
        <v>0</v>
      </c>
      <c r="GY23">
        <v>22</v>
      </c>
      <c r="HB23" s="9">
        <f t="shared" si="14"/>
        <v>0</v>
      </c>
      <c r="HD23">
        <v>22</v>
      </c>
      <c r="HE23" t="s">
        <v>1687</v>
      </c>
      <c r="HF23">
        <v>1</v>
      </c>
      <c r="HG23" s="9">
        <f t="shared" si="16"/>
        <v>2.2727272727272729</v>
      </c>
      <c r="HI23" t="s">
        <v>35</v>
      </c>
      <c r="HJ23">
        <v>2</v>
      </c>
      <c r="HK23" s="11">
        <f t="shared" si="65"/>
        <v>0.23068050749711649</v>
      </c>
      <c r="HO23" s="8">
        <f t="shared" si="76"/>
        <v>0</v>
      </c>
      <c r="HP23">
        <v>22</v>
      </c>
      <c r="HS23" s="9">
        <f t="shared" si="70"/>
        <v>0</v>
      </c>
      <c r="HU23">
        <v>22</v>
      </c>
      <c r="HX23" s="9">
        <f t="shared" si="71"/>
        <v>0</v>
      </c>
      <c r="HZ23">
        <v>22</v>
      </c>
      <c r="IE23" s="9">
        <f t="shared" si="72"/>
        <v>0</v>
      </c>
    </row>
    <row r="24" spans="1:239" x14ac:dyDescent="0.15">
      <c r="A24" s="3">
        <v>23</v>
      </c>
      <c r="B24" s="3">
        <v>3</v>
      </c>
      <c r="C24" s="3" t="s">
        <v>23</v>
      </c>
      <c r="D24" s="8">
        <f t="shared" si="20"/>
        <v>0.75757575757575757</v>
      </c>
      <c r="E24" s="22"/>
      <c r="F24">
        <v>23</v>
      </c>
      <c r="K24">
        <v>23</v>
      </c>
      <c r="O24">
        <v>23</v>
      </c>
      <c r="S24">
        <v>23</v>
      </c>
      <c r="Y24">
        <v>18</v>
      </c>
      <c r="Z24" s="13" t="s">
        <v>16</v>
      </c>
      <c r="AA24" s="8">
        <f t="shared" si="23"/>
        <v>0.84785680640602923</v>
      </c>
      <c r="AG24">
        <v>23</v>
      </c>
      <c r="AK24">
        <v>23</v>
      </c>
      <c r="AO24" s="3">
        <v>23</v>
      </c>
      <c r="AP24" s="3" t="s">
        <v>89</v>
      </c>
      <c r="AQ24" s="3" t="s">
        <v>50</v>
      </c>
      <c r="AR24" s="3">
        <v>1</v>
      </c>
      <c r="AY24">
        <v>27</v>
      </c>
      <c r="AZ24" t="s">
        <v>17</v>
      </c>
      <c r="BA24" s="8">
        <f t="shared" si="26"/>
        <v>1.2717852096090438</v>
      </c>
      <c r="BF24">
        <v>23</v>
      </c>
      <c r="BK24">
        <v>23</v>
      </c>
      <c r="BP24" s="3">
        <v>23</v>
      </c>
      <c r="BQ24" s="3" t="s">
        <v>1057</v>
      </c>
      <c r="BR24" s="3" t="s">
        <v>80</v>
      </c>
      <c r="BS24" s="3">
        <v>1</v>
      </c>
      <c r="BT24" s="9">
        <f t="shared" si="78"/>
        <v>1.2048192771084338</v>
      </c>
      <c r="BV24" t="s">
        <v>37</v>
      </c>
      <c r="BW24">
        <v>336</v>
      </c>
      <c r="BX24">
        <f t="shared" si="33"/>
        <v>1.7731806427779833</v>
      </c>
      <c r="CD24" s="3">
        <v>23</v>
      </c>
      <c r="CE24" s="3" t="s">
        <v>63</v>
      </c>
      <c r="CF24" s="3">
        <v>7</v>
      </c>
      <c r="CG24" s="8">
        <f t="shared" si="35"/>
        <v>1.1326860841423949</v>
      </c>
      <c r="CI24" s="3">
        <v>23</v>
      </c>
      <c r="CJ24" s="3" t="s">
        <v>213</v>
      </c>
      <c r="CK24" s="3">
        <v>3</v>
      </c>
      <c r="CL24" s="9">
        <f t="shared" si="37"/>
        <v>0.48543689320388345</v>
      </c>
      <c r="CN24">
        <v>23</v>
      </c>
      <c r="CO24" t="s">
        <v>737</v>
      </c>
      <c r="CP24" t="s">
        <v>80</v>
      </c>
      <c r="CQ24">
        <v>1</v>
      </c>
      <c r="CR24" s="8">
        <f t="shared" si="6"/>
        <v>0.16181229773462785</v>
      </c>
      <c r="CT24" t="s">
        <v>21</v>
      </c>
      <c r="CU24">
        <v>139</v>
      </c>
      <c r="CV24" s="11">
        <f t="shared" si="40"/>
        <v>1.5097208645595743</v>
      </c>
      <c r="DA24" s="3">
        <v>23</v>
      </c>
      <c r="DB24" s="3" t="s">
        <v>65</v>
      </c>
      <c r="DC24" s="3">
        <v>3</v>
      </c>
      <c r="DD24" s="8">
        <f t="shared" si="42"/>
        <v>0.86206896551724133</v>
      </c>
      <c r="DF24" s="3">
        <v>23</v>
      </c>
      <c r="DG24" s="3" t="s">
        <v>977</v>
      </c>
      <c r="DH24" s="3">
        <v>2</v>
      </c>
      <c r="DI24" s="9">
        <f t="shared" si="44"/>
        <v>0.57471264367816088</v>
      </c>
      <c r="DK24">
        <v>23</v>
      </c>
      <c r="DL24" t="s">
        <v>1145</v>
      </c>
      <c r="DM24" t="s">
        <v>134</v>
      </c>
      <c r="DN24">
        <v>1</v>
      </c>
      <c r="DO24" s="8">
        <f t="shared" si="46"/>
        <v>0.28735632183908044</v>
      </c>
      <c r="DR24" s="8">
        <f t="shared" ref="DR24:DR31" si="79">DQ24/348 * 100</f>
        <v>0</v>
      </c>
      <c r="DW24" s="3">
        <v>23</v>
      </c>
      <c r="DX24" s="3" t="s">
        <v>1633</v>
      </c>
      <c r="DY24" s="3">
        <v>397</v>
      </c>
      <c r="DZ24" s="8">
        <f t="shared" si="49"/>
        <v>100</v>
      </c>
      <c r="EB24" s="3">
        <v>23</v>
      </c>
      <c r="EC24" s="3" t="s">
        <v>40</v>
      </c>
      <c r="ED24" s="3">
        <v>6</v>
      </c>
      <c r="EE24" s="9">
        <f t="shared" si="51"/>
        <v>1.5113350125944585</v>
      </c>
      <c r="EG24">
        <v>23</v>
      </c>
      <c r="EH24" t="s">
        <v>607</v>
      </c>
      <c r="EI24" t="s">
        <v>87</v>
      </c>
      <c r="EJ24">
        <v>1</v>
      </c>
      <c r="EK24" s="8">
        <f t="shared" si="53"/>
        <v>0.25188916876574308</v>
      </c>
      <c r="EN24" t="s">
        <v>23</v>
      </c>
      <c r="EO24">
        <v>41</v>
      </c>
      <c r="EP24" s="9">
        <f t="shared" si="55"/>
        <v>1.2530562347188265</v>
      </c>
      <c r="EU24">
        <v>23</v>
      </c>
      <c r="EX24" s="19">
        <f t="shared" si="57"/>
        <v>0</v>
      </c>
      <c r="EZ24">
        <v>23</v>
      </c>
      <c r="FC24" s="19">
        <f t="shared" si="59"/>
        <v>0</v>
      </c>
      <c r="FE24">
        <v>23</v>
      </c>
      <c r="FF24" t="s">
        <v>133</v>
      </c>
      <c r="FG24" t="s">
        <v>134</v>
      </c>
      <c r="FH24">
        <v>1</v>
      </c>
      <c r="FI24" s="8">
        <f t="shared" si="7"/>
        <v>0.94339622641509435</v>
      </c>
      <c r="FL24">
        <v>23</v>
      </c>
      <c r="FP24" s="8">
        <f t="shared" si="69"/>
        <v>0</v>
      </c>
      <c r="FQ24" t="s">
        <v>37</v>
      </c>
      <c r="FR24">
        <v>20</v>
      </c>
      <c r="FS24" s="9">
        <f t="shared" si="62"/>
        <v>1.1428571428571428</v>
      </c>
      <c r="FW24" s="8">
        <f t="shared" si="73"/>
        <v>0</v>
      </c>
      <c r="FX24">
        <v>23</v>
      </c>
      <c r="GB24" s="8">
        <v>0</v>
      </c>
      <c r="GD24">
        <v>23</v>
      </c>
      <c r="GG24" s="19">
        <f t="shared" si="63"/>
        <v>0</v>
      </c>
      <c r="GI24">
        <v>23</v>
      </c>
      <c r="GJ24" t="s">
        <v>1698</v>
      </c>
      <c r="GK24">
        <v>1</v>
      </c>
      <c r="GL24" s="19">
        <f t="shared" si="11"/>
        <v>2.2727272727272729</v>
      </c>
      <c r="GM24" t="s">
        <v>30</v>
      </c>
      <c r="GN24">
        <v>20</v>
      </c>
      <c r="GO24" s="9">
        <f t="shared" si="64"/>
        <v>1.3540961408259988</v>
      </c>
      <c r="GS24" s="8">
        <f t="shared" si="74"/>
        <v>0</v>
      </c>
      <c r="GT24">
        <v>23</v>
      </c>
      <c r="GX24" s="8">
        <f t="shared" si="75"/>
        <v>0</v>
      </c>
      <c r="GY24">
        <v>23</v>
      </c>
      <c r="HB24" s="19">
        <f t="shared" si="14"/>
        <v>0</v>
      </c>
      <c r="HD24">
        <v>23</v>
      </c>
      <c r="HE24" t="s">
        <v>1657</v>
      </c>
      <c r="HF24">
        <v>1</v>
      </c>
      <c r="HG24" s="19">
        <f t="shared" si="16"/>
        <v>2.2727272727272729</v>
      </c>
      <c r="HI24" t="s">
        <v>38</v>
      </c>
      <c r="HJ24">
        <v>2</v>
      </c>
      <c r="HK24" s="11">
        <f t="shared" si="65"/>
        <v>0.23068050749711649</v>
      </c>
      <c r="HO24" s="8">
        <f t="shared" si="76"/>
        <v>0</v>
      </c>
      <c r="HP24">
        <v>23</v>
      </c>
      <c r="HS24" s="19">
        <f t="shared" si="70"/>
        <v>0</v>
      </c>
      <c r="HU24">
        <v>23</v>
      </c>
      <c r="HX24" s="19">
        <f t="shared" si="71"/>
        <v>0</v>
      </c>
      <c r="HZ24">
        <v>23</v>
      </c>
      <c r="IE24" s="19">
        <f t="shared" si="72"/>
        <v>0</v>
      </c>
    </row>
    <row r="25" spans="1:239" x14ac:dyDescent="0.15">
      <c r="A25" s="3">
        <v>24</v>
      </c>
      <c r="B25" s="3">
        <v>3</v>
      </c>
      <c r="C25" s="3" t="s">
        <v>32</v>
      </c>
      <c r="D25" s="8">
        <f t="shared" si="20"/>
        <v>0.75757575757575757</v>
      </c>
      <c r="E25" s="22"/>
      <c r="F25">
        <v>24</v>
      </c>
      <c r="K25">
        <v>24</v>
      </c>
      <c r="O25">
        <v>24</v>
      </c>
      <c r="S25">
        <v>24</v>
      </c>
      <c r="Y25">
        <v>14</v>
      </c>
      <c r="Z25" s="13" t="s">
        <v>13</v>
      </c>
      <c r="AA25" s="8">
        <f t="shared" si="23"/>
        <v>0.65944418276024497</v>
      </c>
      <c r="AG25">
        <v>24</v>
      </c>
      <c r="AK25">
        <v>24</v>
      </c>
      <c r="AO25" s="3">
        <v>24</v>
      </c>
      <c r="AP25" s="3" t="s">
        <v>92</v>
      </c>
      <c r="AQ25" s="3" t="s">
        <v>25</v>
      </c>
      <c r="AR25" s="3">
        <v>1</v>
      </c>
      <c r="AY25">
        <v>27</v>
      </c>
      <c r="AZ25" t="s">
        <v>85</v>
      </c>
      <c r="BA25" s="8">
        <f t="shared" si="26"/>
        <v>1.2717852096090438</v>
      </c>
      <c r="BF25">
        <v>24</v>
      </c>
      <c r="BK25">
        <v>24</v>
      </c>
      <c r="BP25" s="3">
        <v>24</v>
      </c>
      <c r="BQ25" s="3" t="s">
        <v>303</v>
      </c>
      <c r="BR25" s="3" t="s">
        <v>80</v>
      </c>
      <c r="BS25" s="3">
        <v>1</v>
      </c>
      <c r="BT25" s="9">
        <f t="shared" si="78"/>
        <v>1.2048192771084338</v>
      </c>
      <c r="BV25" t="s">
        <v>1416</v>
      </c>
      <c r="BW25">
        <v>316</v>
      </c>
      <c r="BX25">
        <f t="shared" si="33"/>
        <v>1.6676341759459603</v>
      </c>
      <c r="CD25" s="3">
        <v>24</v>
      </c>
      <c r="CE25" s="3" t="s">
        <v>1633</v>
      </c>
      <c r="CF25" s="3">
        <v>618</v>
      </c>
      <c r="CG25" s="8">
        <f t="shared" si="35"/>
        <v>100</v>
      </c>
      <c r="CI25" s="3">
        <v>24</v>
      </c>
      <c r="CJ25" s="3" t="s">
        <v>521</v>
      </c>
      <c r="CK25" s="3">
        <v>3</v>
      </c>
      <c r="CL25" s="9">
        <f t="shared" si="37"/>
        <v>0.48543689320388345</v>
      </c>
      <c r="CN25">
        <v>24</v>
      </c>
      <c r="CO25" t="s">
        <v>1277</v>
      </c>
      <c r="CP25" t="s">
        <v>27</v>
      </c>
      <c r="CQ25">
        <v>1</v>
      </c>
      <c r="CR25" s="8">
        <f t="shared" si="6"/>
        <v>0.16181229773462785</v>
      </c>
      <c r="CT25" t="s">
        <v>37</v>
      </c>
      <c r="CU25">
        <v>138</v>
      </c>
      <c r="CV25" s="11">
        <f t="shared" si="40"/>
        <v>1.4988595633756925</v>
      </c>
      <c r="DA25" s="3">
        <v>24</v>
      </c>
      <c r="DB25" s="3" t="s">
        <v>1633</v>
      </c>
      <c r="DC25" s="3">
        <v>348</v>
      </c>
      <c r="DD25" s="8">
        <f t="shared" si="42"/>
        <v>100</v>
      </c>
      <c r="DF25" s="3">
        <v>24</v>
      </c>
      <c r="DG25" s="3" t="s">
        <v>317</v>
      </c>
      <c r="DH25" s="3">
        <v>1</v>
      </c>
      <c r="DI25" s="9">
        <f t="shared" si="44"/>
        <v>0.28735632183908044</v>
      </c>
      <c r="DK25">
        <v>24</v>
      </c>
      <c r="DL25" t="s">
        <v>1236</v>
      </c>
      <c r="DM25" t="s">
        <v>173</v>
      </c>
      <c r="DN25">
        <v>1</v>
      </c>
      <c r="DO25" s="8">
        <f t="shared" si="46"/>
        <v>0.28735632183908044</v>
      </c>
      <c r="DR25" s="8">
        <f t="shared" si="79"/>
        <v>0</v>
      </c>
      <c r="DW25">
        <v>24</v>
      </c>
      <c r="DZ25" s="19">
        <f t="shared" si="49"/>
        <v>0</v>
      </c>
      <c r="EB25" s="3">
        <v>24</v>
      </c>
      <c r="EC25" s="3" t="s">
        <v>442</v>
      </c>
      <c r="ED25" s="3">
        <v>5</v>
      </c>
      <c r="EE25" s="9">
        <f t="shared" si="51"/>
        <v>1.2594458438287155</v>
      </c>
      <c r="EG25">
        <v>24</v>
      </c>
      <c r="EH25" t="s">
        <v>180</v>
      </c>
      <c r="EI25" t="s">
        <v>181</v>
      </c>
      <c r="EJ25">
        <v>1</v>
      </c>
      <c r="EK25" s="8">
        <f t="shared" si="53"/>
        <v>0.25188916876574308</v>
      </c>
      <c r="EN25" t="s">
        <v>21</v>
      </c>
      <c r="EO25">
        <v>31</v>
      </c>
      <c r="EP25" s="9">
        <f t="shared" si="55"/>
        <v>0.94743276283618583</v>
      </c>
      <c r="EU25">
        <v>24</v>
      </c>
      <c r="EX25" s="8">
        <f t="shared" si="57"/>
        <v>0</v>
      </c>
      <c r="EZ25">
        <v>24</v>
      </c>
      <c r="FC25" s="8">
        <f t="shared" si="59"/>
        <v>0</v>
      </c>
      <c r="FE25">
        <v>24</v>
      </c>
      <c r="FF25" t="s">
        <v>156</v>
      </c>
      <c r="FG25" t="s">
        <v>67</v>
      </c>
      <c r="FH25">
        <v>1</v>
      </c>
      <c r="FI25" s="8">
        <f t="shared" si="7"/>
        <v>0.94339622641509435</v>
      </c>
      <c r="FL25">
        <v>24</v>
      </c>
      <c r="FP25" s="8">
        <f t="shared" si="69"/>
        <v>0</v>
      </c>
      <c r="FQ25" t="s">
        <v>20</v>
      </c>
      <c r="FR25">
        <v>14</v>
      </c>
      <c r="FS25" s="9">
        <f t="shared" si="62"/>
        <v>0.8</v>
      </c>
      <c r="FW25" s="8">
        <f t="shared" si="73"/>
        <v>0</v>
      </c>
      <c r="FX25">
        <v>24</v>
      </c>
      <c r="GB25" s="8">
        <v>0</v>
      </c>
      <c r="GD25">
        <v>24</v>
      </c>
      <c r="GG25" s="8">
        <f t="shared" si="63"/>
        <v>0</v>
      </c>
      <c r="GI25">
        <v>24</v>
      </c>
      <c r="GJ25" t="s">
        <v>1668</v>
      </c>
      <c r="GK25">
        <v>1</v>
      </c>
      <c r="GL25" s="8">
        <f t="shared" si="11"/>
        <v>2.2727272727272729</v>
      </c>
      <c r="GM25" t="s">
        <v>17</v>
      </c>
      <c r="GN25">
        <v>20</v>
      </c>
      <c r="GO25" s="9">
        <f t="shared" si="64"/>
        <v>1.3540961408259988</v>
      </c>
      <c r="GS25" s="8">
        <f t="shared" si="74"/>
        <v>0</v>
      </c>
      <c r="GT25">
        <v>24</v>
      </c>
      <c r="GX25" s="8">
        <f t="shared" si="75"/>
        <v>0</v>
      </c>
      <c r="GY25">
        <v>24</v>
      </c>
      <c r="HB25" s="8">
        <f t="shared" si="14"/>
        <v>0</v>
      </c>
      <c r="HD25">
        <v>24</v>
      </c>
      <c r="HE25" t="s">
        <v>1694</v>
      </c>
      <c r="HF25">
        <v>1</v>
      </c>
      <c r="HG25" s="8">
        <f t="shared" si="16"/>
        <v>2.2727272727272729</v>
      </c>
      <c r="HI25" t="s">
        <v>18</v>
      </c>
      <c r="HJ25">
        <v>1</v>
      </c>
      <c r="HK25" s="11">
        <f t="shared" si="65"/>
        <v>0.11534025374855825</v>
      </c>
      <c r="HO25" s="8">
        <f t="shared" si="76"/>
        <v>0</v>
      </c>
      <c r="HP25">
        <v>24</v>
      </c>
      <c r="HS25" s="8">
        <f t="shared" si="70"/>
        <v>0</v>
      </c>
      <c r="HU25">
        <v>24</v>
      </c>
      <c r="HX25" s="8">
        <f t="shared" si="71"/>
        <v>0</v>
      </c>
      <c r="HZ25">
        <v>24</v>
      </c>
      <c r="IE25" s="8">
        <f t="shared" si="72"/>
        <v>0</v>
      </c>
    </row>
    <row r="26" spans="1:239" x14ac:dyDescent="0.15">
      <c r="A26" s="3">
        <v>25</v>
      </c>
      <c r="B26" s="3">
        <v>2</v>
      </c>
      <c r="C26" s="3" t="s">
        <v>37</v>
      </c>
      <c r="D26" s="8">
        <f t="shared" si="20"/>
        <v>0.50505050505050508</v>
      </c>
      <c r="E26" s="22"/>
      <c r="F26">
        <v>25</v>
      </c>
      <c r="K26">
        <v>25</v>
      </c>
      <c r="O26">
        <v>25</v>
      </c>
      <c r="S26">
        <v>25</v>
      </c>
      <c r="Y26">
        <v>14</v>
      </c>
      <c r="Z26" s="13" t="s">
        <v>34</v>
      </c>
      <c r="AA26" s="8">
        <f t="shared" si="23"/>
        <v>0.65944418276024497</v>
      </c>
      <c r="AG26">
        <v>25</v>
      </c>
      <c r="AK26">
        <v>25</v>
      </c>
      <c r="AO26" s="3">
        <v>25</v>
      </c>
      <c r="AP26" s="3" t="s">
        <v>821</v>
      </c>
      <c r="AQ26" s="3" t="s">
        <v>50</v>
      </c>
      <c r="AR26" s="3">
        <v>1</v>
      </c>
      <c r="AY26">
        <v>24</v>
      </c>
      <c r="AZ26" t="s">
        <v>20</v>
      </c>
      <c r="BA26" s="8">
        <f t="shared" si="26"/>
        <v>1.1304757418747056</v>
      </c>
      <c r="BF26">
        <v>25</v>
      </c>
      <c r="BK26">
        <v>25</v>
      </c>
      <c r="BP26" s="3">
        <v>25</v>
      </c>
      <c r="BQ26" s="3" t="s">
        <v>464</v>
      </c>
      <c r="BR26" s="3" t="s">
        <v>50</v>
      </c>
      <c r="BS26" s="3">
        <v>1</v>
      </c>
      <c r="BT26" s="9">
        <f t="shared" si="78"/>
        <v>1.2048192771084338</v>
      </c>
      <c r="BV26" t="s">
        <v>34</v>
      </c>
      <c r="BW26">
        <v>275</v>
      </c>
      <c r="BX26">
        <f t="shared" si="33"/>
        <v>1.4512639189403134</v>
      </c>
      <c r="CD26">
        <v>25</v>
      </c>
      <c r="CI26" s="3">
        <v>25</v>
      </c>
      <c r="CJ26" s="3" t="s">
        <v>327</v>
      </c>
      <c r="CK26" s="3">
        <v>2</v>
      </c>
      <c r="CL26" s="9">
        <f t="shared" si="37"/>
        <v>0.3236245954692557</v>
      </c>
      <c r="CN26">
        <v>25</v>
      </c>
      <c r="CO26" t="s">
        <v>1261</v>
      </c>
      <c r="CP26" t="s">
        <v>67</v>
      </c>
      <c r="CQ26">
        <v>1</v>
      </c>
      <c r="CT26" t="s">
        <v>38</v>
      </c>
      <c r="CU26">
        <v>124</v>
      </c>
      <c r="CV26" s="11">
        <f t="shared" si="40"/>
        <v>1.3468013468013467</v>
      </c>
      <c r="DA26">
        <v>25</v>
      </c>
      <c r="DF26" s="3">
        <v>25</v>
      </c>
      <c r="DG26" s="3" t="s">
        <v>418</v>
      </c>
      <c r="DH26" s="3">
        <v>1</v>
      </c>
      <c r="DI26" s="9">
        <f t="shared" si="44"/>
        <v>0.28735632183908044</v>
      </c>
      <c r="DK26">
        <v>25</v>
      </c>
      <c r="DL26" t="s">
        <v>214</v>
      </c>
      <c r="DM26" t="s">
        <v>27</v>
      </c>
      <c r="DN26">
        <v>1</v>
      </c>
      <c r="DO26" s="8">
        <f t="shared" si="46"/>
        <v>0.28735632183908044</v>
      </c>
      <c r="DR26" s="8">
        <f t="shared" si="79"/>
        <v>0</v>
      </c>
      <c r="DW26">
        <v>25</v>
      </c>
      <c r="DZ26" s="8">
        <f t="shared" si="49"/>
        <v>0</v>
      </c>
      <c r="EB26" s="3">
        <v>25</v>
      </c>
      <c r="EC26" s="3" t="s">
        <v>169</v>
      </c>
      <c r="ED26" s="3">
        <v>4</v>
      </c>
      <c r="EE26" s="9">
        <f t="shared" si="51"/>
        <v>1.0075566750629723</v>
      </c>
      <c r="EG26">
        <v>25</v>
      </c>
      <c r="EH26" t="s">
        <v>1297</v>
      </c>
      <c r="EI26" t="s">
        <v>40</v>
      </c>
      <c r="EJ26">
        <v>1</v>
      </c>
      <c r="EK26" s="8">
        <f t="shared" si="53"/>
        <v>0.25188916876574308</v>
      </c>
      <c r="EN26" t="s">
        <v>35</v>
      </c>
      <c r="EO26">
        <v>22</v>
      </c>
      <c r="EP26" s="9">
        <f t="shared" si="55"/>
        <v>0.67237163814180922</v>
      </c>
      <c r="EU26">
        <v>25</v>
      </c>
      <c r="EX26" s="8">
        <f t="shared" si="57"/>
        <v>0</v>
      </c>
      <c r="EZ26">
        <v>25</v>
      </c>
      <c r="FC26" s="8">
        <f t="shared" si="59"/>
        <v>0</v>
      </c>
      <c r="FE26">
        <v>25</v>
      </c>
      <c r="FF26" t="s">
        <v>1054</v>
      </c>
      <c r="FG26" t="s">
        <v>50</v>
      </c>
      <c r="FH26">
        <v>1</v>
      </c>
      <c r="FI26" s="8">
        <f t="shared" si="7"/>
        <v>0.94339622641509435</v>
      </c>
      <c r="FL26">
        <v>25</v>
      </c>
      <c r="FP26" s="8">
        <f t="shared" si="69"/>
        <v>0</v>
      </c>
      <c r="FQ26" t="s">
        <v>35</v>
      </c>
      <c r="FR26">
        <v>13</v>
      </c>
      <c r="FS26" s="9">
        <f t="shared" si="62"/>
        <v>0.74285714285714288</v>
      </c>
      <c r="FW26" s="8">
        <f t="shared" si="73"/>
        <v>0</v>
      </c>
      <c r="FX26">
        <v>25</v>
      </c>
      <c r="GB26" s="8">
        <v>0</v>
      </c>
      <c r="GD26">
        <v>25</v>
      </c>
      <c r="GG26" s="8">
        <f t="shared" si="63"/>
        <v>0</v>
      </c>
      <c r="GI26">
        <v>25</v>
      </c>
      <c r="GJ26" t="s">
        <v>1712</v>
      </c>
      <c r="GK26">
        <v>1</v>
      </c>
      <c r="GL26" s="8">
        <f t="shared" si="11"/>
        <v>2.2727272727272729</v>
      </c>
      <c r="GM26" t="s">
        <v>13</v>
      </c>
      <c r="GN26">
        <v>17</v>
      </c>
      <c r="GO26" s="9">
        <f t="shared" si="64"/>
        <v>1.1509817197020988</v>
      </c>
      <c r="GS26" s="8">
        <f t="shared" si="74"/>
        <v>0</v>
      </c>
      <c r="GT26">
        <v>25</v>
      </c>
      <c r="GX26" s="8">
        <f t="shared" si="75"/>
        <v>0</v>
      </c>
      <c r="GY26">
        <v>25</v>
      </c>
      <c r="HB26" s="8">
        <f t="shared" si="14"/>
        <v>0</v>
      </c>
      <c r="HD26">
        <v>25</v>
      </c>
      <c r="HE26" t="s">
        <v>1673</v>
      </c>
      <c r="HF26">
        <v>1</v>
      </c>
      <c r="HG26" s="8">
        <f t="shared" si="16"/>
        <v>2.2727272727272729</v>
      </c>
      <c r="HI26" t="s">
        <v>13</v>
      </c>
      <c r="HJ26">
        <v>1</v>
      </c>
      <c r="HK26" s="11">
        <f t="shared" si="65"/>
        <v>0.11534025374855825</v>
      </c>
      <c r="HO26" s="8">
        <f t="shared" si="76"/>
        <v>0</v>
      </c>
      <c r="HP26">
        <v>25</v>
      </c>
      <c r="HS26" s="8">
        <f t="shared" si="70"/>
        <v>0</v>
      </c>
      <c r="HU26">
        <v>25</v>
      </c>
      <c r="HX26" s="8">
        <f t="shared" si="71"/>
        <v>0</v>
      </c>
      <c r="HZ26">
        <v>25</v>
      </c>
      <c r="IE26" s="8">
        <f t="shared" si="72"/>
        <v>0</v>
      </c>
    </row>
    <row r="27" spans="1:239" x14ac:dyDescent="0.15">
      <c r="A27" s="3">
        <v>26</v>
      </c>
      <c r="B27" s="3">
        <v>2</v>
      </c>
      <c r="C27" s="3" t="s">
        <v>17</v>
      </c>
      <c r="D27" s="8">
        <f t="shared" si="20"/>
        <v>0.50505050505050508</v>
      </c>
      <c r="E27" s="22"/>
      <c r="F27">
        <v>26</v>
      </c>
      <c r="K27">
        <v>26</v>
      </c>
      <c r="O27">
        <v>26</v>
      </c>
      <c r="S27">
        <v>26</v>
      </c>
      <c r="Y27">
        <v>13</v>
      </c>
      <c r="Z27" s="13" t="s">
        <v>36</v>
      </c>
      <c r="AA27" s="8">
        <f t="shared" si="23"/>
        <v>0.61234102684879888</v>
      </c>
      <c r="AG27">
        <v>26</v>
      </c>
      <c r="AK27">
        <v>26</v>
      </c>
      <c r="AO27" s="3">
        <v>26</v>
      </c>
      <c r="AP27" s="3" t="s">
        <v>1452</v>
      </c>
      <c r="AQ27" s="3" t="s">
        <v>80</v>
      </c>
      <c r="AR27" s="3">
        <v>1</v>
      </c>
      <c r="AY27">
        <v>24</v>
      </c>
      <c r="AZ27" t="s">
        <v>21</v>
      </c>
      <c r="BA27" s="8">
        <f t="shared" si="26"/>
        <v>1.1304757418747056</v>
      </c>
      <c r="BF27">
        <v>26</v>
      </c>
      <c r="BK27">
        <v>26</v>
      </c>
      <c r="BP27" s="3">
        <v>26</v>
      </c>
      <c r="BQ27" s="3" t="s">
        <v>1020</v>
      </c>
      <c r="BR27" s="3" t="s">
        <v>80</v>
      </c>
      <c r="BS27" s="3">
        <v>1</v>
      </c>
      <c r="BT27" s="9">
        <f t="shared" si="78"/>
        <v>1.2048192771084338</v>
      </c>
      <c r="BV27" t="s">
        <v>38</v>
      </c>
      <c r="BW27">
        <v>275</v>
      </c>
      <c r="BX27">
        <f t="shared" si="33"/>
        <v>1.4512639189403134</v>
      </c>
      <c r="CD27">
        <v>26</v>
      </c>
      <c r="CI27" s="3">
        <v>26</v>
      </c>
      <c r="CJ27" s="3" t="s">
        <v>1265</v>
      </c>
      <c r="CK27" s="3">
        <v>2</v>
      </c>
      <c r="CL27" s="9">
        <f t="shared" si="37"/>
        <v>0.3236245954692557</v>
      </c>
      <c r="CN27">
        <v>26</v>
      </c>
      <c r="CO27" t="s">
        <v>420</v>
      </c>
      <c r="CP27" t="s">
        <v>61</v>
      </c>
      <c r="CQ27">
        <v>1</v>
      </c>
      <c r="CT27" t="s">
        <v>13</v>
      </c>
      <c r="CU27">
        <v>117</v>
      </c>
      <c r="CV27" s="11">
        <f t="shared" si="40"/>
        <v>1.270772238514174</v>
      </c>
      <c r="DA27">
        <v>26</v>
      </c>
      <c r="DF27" s="3">
        <v>26</v>
      </c>
      <c r="DG27" s="3" t="s">
        <v>424</v>
      </c>
      <c r="DH27" s="3">
        <v>1</v>
      </c>
      <c r="DI27" s="9">
        <f t="shared" si="44"/>
        <v>0.28735632183908044</v>
      </c>
      <c r="DK27">
        <v>26</v>
      </c>
      <c r="DL27" t="s">
        <v>805</v>
      </c>
      <c r="DM27" t="s">
        <v>61</v>
      </c>
      <c r="DN27">
        <v>1</v>
      </c>
      <c r="DO27" s="8">
        <f t="shared" si="46"/>
        <v>0.28735632183908044</v>
      </c>
      <c r="DR27" s="8">
        <f t="shared" si="79"/>
        <v>0</v>
      </c>
      <c r="DW27">
        <v>26</v>
      </c>
      <c r="DZ27" s="8">
        <f t="shared" si="49"/>
        <v>0</v>
      </c>
      <c r="EB27" s="3">
        <v>26</v>
      </c>
      <c r="EC27" s="3" t="s">
        <v>178</v>
      </c>
      <c r="ED27" s="3">
        <v>3</v>
      </c>
      <c r="EE27" s="9">
        <f t="shared" si="51"/>
        <v>0.75566750629722923</v>
      </c>
      <c r="EG27">
        <v>26</v>
      </c>
      <c r="EH27" t="s">
        <v>468</v>
      </c>
      <c r="EI27" t="s">
        <v>50</v>
      </c>
      <c r="EJ27">
        <v>1</v>
      </c>
      <c r="EK27" s="8">
        <f t="shared" si="53"/>
        <v>0.25188916876574308</v>
      </c>
      <c r="EN27" t="s">
        <v>36</v>
      </c>
      <c r="EO27">
        <v>20</v>
      </c>
      <c r="EP27" s="9">
        <f t="shared" si="55"/>
        <v>0.61124694376528121</v>
      </c>
      <c r="EU27">
        <v>26</v>
      </c>
      <c r="EX27" s="8">
        <f t="shared" si="57"/>
        <v>0</v>
      </c>
      <c r="EZ27">
        <v>26</v>
      </c>
      <c r="FC27" s="8">
        <f t="shared" si="59"/>
        <v>0</v>
      </c>
      <c r="FE27">
        <v>26</v>
      </c>
      <c r="FF27" t="s">
        <v>832</v>
      </c>
      <c r="FG27" t="s">
        <v>80</v>
      </c>
      <c r="FH27">
        <v>1</v>
      </c>
      <c r="FI27" s="8">
        <f t="shared" si="7"/>
        <v>0.94339622641509435</v>
      </c>
      <c r="FL27">
        <v>26</v>
      </c>
      <c r="FP27" s="8">
        <f t="shared" si="69"/>
        <v>0</v>
      </c>
      <c r="FQ27" t="s">
        <v>114</v>
      </c>
      <c r="FR27">
        <v>12</v>
      </c>
      <c r="FS27" s="9">
        <f t="shared" si="62"/>
        <v>0.68571428571428572</v>
      </c>
      <c r="FW27" s="8">
        <f t="shared" si="73"/>
        <v>0</v>
      </c>
      <c r="FX27">
        <v>26</v>
      </c>
      <c r="GB27" s="8">
        <v>0</v>
      </c>
      <c r="GD27">
        <v>26</v>
      </c>
      <c r="GG27" s="8">
        <f t="shared" si="63"/>
        <v>0</v>
      </c>
      <c r="GI27">
        <v>26</v>
      </c>
      <c r="GJ27" t="s">
        <v>1702</v>
      </c>
      <c r="GK27">
        <v>1</v>
      </c>
      <c r="GL27" s="8">
        <f t="shared" si="11"/>
        <v>2.2727272727272729</v>
      </c>
      <c r="GM27" t="s">
        <v>37</v>
      </c>
      <c r="GN27">
        <v>17</v>
      </c>
      <c r="GO27" s="9">
        <f t="shared" si="64"/>
        <v>1.1509817197020988</v>
      </c>
      <c r="GS27" s="8">
        <f t="shared" si="74"/>
        <v>0</v>
      </c>
      <c r="GT27">
        <v>26</v>
      </c>
      <c r="GX27" s="8">
        <f t="shared" si="75"/>
        <v>0</v>
      </c>
      <c r="GY27">
        <v>26</v>
      </c>
      <c r="HB27" s="8">
        <f t="shared" si="14"/>
        <v>0</v>
      </c>
      <c r="HD27">
        <v>26</v>
      </c>
      <c r="HE27" t="s">
        <v>1710</v>
      </c>
      <c r="HF27">
        <v>1</v>
      </c>
      <c r="HG27" s="8">
        <f t="shared" si="16"/>
        <v>2.2727272727272729</v>
      </c>
      <c r="HI27" t="s">
        <v>36</v>
      </c>
      <c r="HJ27">
        <v>1</v>
      </c>
      <c r="HK27" s="11">
        <f t="shared" si="65"/>
        <v>0.11534025374855825</v>
      </c>
      <c r="HO27" s="8">
        <f t="shared" si="76"/>
        <v>0</v>
      </c>
      <c r="HP27">
        <v>26</v>
      </c>
      <c r="HS27" s="8">
        <f t="shared" si="70"/>
        <v>0</v>
      </c>
      <c r="HU27">
        <v>26</v>
      </c>
      <c r="HX27" s="8">
        <f t="shared" si="71"/>
        <v>0</v>
      </c>
      <c r="HZ27">
        <v>26</v>
      </c>
      <c r="IE27" s="8">
        <f t="shared" si="72"/>
        <v>0</v>
      </c>
    </row>
    <row r="28" spans="1:239" x14ac:dyDescent="0.15">
      <c r="A28" s="3">
        <v>27</v>
      </c>
      <c r="B28" s="3">
        <v>2</v>
      </c>
      <c r="C28" s="3" t="s">
        <v>21</v>
      </c>
      <c r="D28" s="8">
        <f t="shared" si="20"/>
        <v>0.50505050505050508</v>
      </c>
      <c r="E28" s="22"/>
      <c r="F28">
        <v>27</v>
      </c>
      <c r="K28">
        <v>27</v>
      </c>
      <c r="O28">
        <v>27</v>
      </c>
      <c r="S28">
        <v>27</v>
      </c>
      <c r="Y28">
        <v>12</v>
      </c>
      <c r="Z28" s="13" t="s">
        <v>38</v>
      </c>
      <c r="AA28" s="8">
        <f t="shared" si="23"/>
        <v>0.56523787093735278</v>
      </c>
      <c r="AG28">
        <v>27</v>
      </c>
      <c r="AK28">
        <v>27</v>
      </c>
      <c r="AO28" s="3">
        <v>27</v>
      </c>
      <c r="AP28" s="3" t="s">
        <v>1010</v>
      </c>
      <c r="AQ28" s="3" t="s">
        <v>49</v>
      </c>
      <c r="AR28" s="3">
        <v>1</v>
      </c>
      <c r="AY28">
        <v>22</v>
      </c>
      <c r="AZ28" t="s">
        <v>38</v>
      </c>
      <c r="BA28" s="8">
        <f t="shared" si="26"/>
        <v>1.0362694300518136</v>
      </c>
      <c r="BF28">
        <v>27</v>
      </c>
      <c r="BK28">
        <v>27</v>
      </c>
      <c r="BP28" s="3">
        <v>27</v>
      </c>
      <c r="BQ28" s="3" t="s">
        <v>1107</v>
      </c>
      <c r="BR28" s="3" t="s">
        <v>25</v>
      </c>
      <c r="BS28" s="3">
        <v>1</v>
      </c>
      <c r="BT28" s="9">
        <f t="shared" si="78"/>
        <v>1.2048192771084338</v>
      </c>
      <c r="BV28" t="s">
        <v>44</v>
      </c>
      <c r="BW28">
        <v>249</v>
      </c>
      <c r="BX28">
        <f t="shared" si="33"/>
        <v>1.3140535120586838</v>
      </c>
      <c r="CD28">
        <v>27</v>
      </c>
      <c r="CI28" s="3">
        <v>27</v>
      </c>
      <c r="CJ28" s="3" t="s">
        <v>192</v>
      </c>
      <c r="CK28" s="3">
        <v>2</v>
      </c>
      <c r="CL28" s="9">
        <f t="shared" si="37"/>
        <v>0.3236245954692557</v>
      </c>
      <c r="CN28">
        <v>27</v>
      </c>
      <c r="CO28" t="s">
        <v>364</v>
      </c>
      <c r="CP28" t="s">
        <v>50</v>
      </c>
      <c r="CQ28">
        <v>1</v>
      </c>
      <c r="CT28" t="s">
        <v>44</v>
      </c>
      <c r="CU28">
        <v>106</v>
      </c>
      <c r="CV28" s="11">
        <f t="shared" si="40"/>
        <v>1.1512979254914739</v>
      </c>
      <c r="DA28">
        <v>27</v>
      </c>
      <c r="DF28" s="3">
        <v>27</v>
      </c>
      <c r="DG28" s="3" t="s">
        <v>1329</v>
      </c>
      <c r="DH28" s="3">
        <v>1</v>
      </c>
      <c r="DI28" s="9">
        <f t="shared" si="44"/>
        <v>0.28735632183908044</v>
      </c>
      <c r="DK28">
        <v>27</v>
      </c>
      <c r="DL28" t="s">
        <v>294</v>
      </c>
      <c r="DM28" t="s">
        <v>67</v>
      </c>
      <c r="DN28">
        <v>1</v>
      </c>
      <c r="DO28" s="8">
        <f t="shared" si="46"/>
        <v>0.28735632183908044</v>
      </c>
      <c r="DR28" s="8">
        <f t="shared" si="79"/>
        <v>0</v>
      </c>
      <c r="DW28">
        <v>27</v>
      </c>
      <c r="DZ28" s="8">
        <f t="shared" si="49"/>
        <v>0</v>
      </c>
      <c r="EB28" s="3">
        <v>27</v>
      </c>
      <c r="EC28" s="3" t="s">
        <v>632</v>
      </c>
      <c r="ED28" s="3">
        <v>3</v>
      </c>
      <c r="EE28" s="9">
        <f t="shared" si="51"/>
        <v>0.75566750629722923</v>
      </c>
      <c r="EG28">
        <v>27</v>
      </c>
      <c r="EH28" t="s">
        <v>194</v>
      </c>
      <c r="EI28" t="s">
        <v>49</v>
      </c>
      <c r="EJ28">
        <v>1</v>
      </c>
      <c r="EK28" s="8">
        <f t="shared" si="53"/>
        <v>0.25188916876574308</v>
      </c>
      <c r="EN28" t="s">
        <v>20</v>
      </c>
      <c r="EO28">
        <v>19</v>
      </c>
      <c r="EP28" s="9">
        <f t="shared" si="55"/>
        <v>0.5806845965770171</v>
      </c>
      <c r="EU28">
        <v>27</v>
      </c>
      <c r="EX28" s="8">
        <f t="shared" si="57"/>
        <v>0</v>
      </c>
      <c r="EZ28">
        <v>27</v>
      </c>
      <c r="FC28" s="8">
        <f t="shared" si="59"/>
        <v>0</v>
      </c>
      <c r="FE28">
        <v>27</v>
      </c>
      <c r="FF28" t="s">
        <v>662</v>
      </c>
      <c r="FG28" t="s">
        <v>49</v>
      </c>
      <c r="FH28">
        <v>1</v>
      </c>
      <c r="FI28" s="8">
        <f t="shared" si="7"/>
        <v>0.94339622641509435</v>
      </c>
      <c r="FL28">
        <v>27</v>
      </c>
      <c r="FP28" s="8">
        <f t="shared" si="69"/>
        <v>0</v>
      </c>
      <c r="FQ28" t="s">
        <v>38</v>
      </c>
      <c r="FR28">
        <v>11</v>
      </c>
      <c r="FS28" s="9">
        <f t="shared" si="62"/>
        <v>0.62857142857142856</v>
      </c>
      <c r="FW28" s="8">
        <f t="shared" si="73"/>
        <v>0</v>
      </c>
      <c r="FX28">
        <v>27</v>
      </c>
      <c r="GB28" s="8">
        <v>0</v>
      </c>
      <c r="GD28">
        <v>27</v>
      </c>
      <c r="GG28" s="8">
        <f t="shared" si="63"/>
        <v>0</v>
      </c>
      <c r="GI28">
        <v>27</v>
      </c>
      <c r="GJ28" t="s">
        <v>1688</v>
      </c>
      <c r="GK28">
        <v>1</v>
      </c>
      <c r="GL28" s="8">
        <f t="shared" si="11"/>
        <v>2.2727272727272729</v>
      </c>
      <c r="GM28" t="s">
        <v>21</v>
      </c>
      <c r="GN28">
        <v>16</v>
      </c>
      <c r="GO28" s="9">
        <f t="shared" si="64"/>
        <v>1.0832769126607988</v>
      </c>
      <c r="GS28" s="8">
        <f t="shared" si="74"/>
        <v>0</v>
      </c>
      <c r="GT28">
        <v>27</v>
      </c>
      <c r="GX28" s="8">
        <f t="shared" si="75"/>
        <v>0</v>
      </c>
      <c r="GY28">
        <v>27</v>
      </c>
      <c r="HB28" s="8">
        <f t="shared" si="14"/>
        <v>0</v>
      </c>
      <c r="HD28">
        <v>27</v>
      </c>
      <c r="HE28" t="s">
        <v>1693</v>
      </c>
      <c r="HF28">
        <v>1</v>
      </c>
      <c r="HG28" s="8">
        <f t="shared" si="16"/>
        <v>2.2727272727272729</v>
      </c>
      <c r="HI28" t="s">
        <v>16</v>
      </c>
      <c r="HJ28">
        <v>1</v>
      </c>
      <c r="HK28" s="11">
        <f t="shared" si="65"/>
        <v>0.11534025374855825</v>
      </c>
      <c r="HO28" s="8">
        <f t="shared" si="76"/>
        <v>0</v>
      </c>
      <c r="HP28">
        <v>27</v>
      </c>
      <c r="HS28" s="8">
        <f t="shared" si="70"/>
        <v>0</v>
      </c>
      <c r="HU28">
        <v>27</v>
      </c>
      <c r="HX28" s="8">
        <f t="shared" si="71"/>
        <v>0</v>
      </c>
      <c r="HZ28">
        <v>27</v>
      </c>
      <c r="IE28" s="8">
        <f t="shared" si="72"/>
        <v>0</v>
      </c>
    </row>
    <row r="29" spans="1:239" x14ac:dyDescent="0.15">
      <c r="A29" s="3">
        <v>28</v>
      </c>
      <c r="B29" s="3">
        <v>1</v>
      </c>
      <c r="C29" s="3" t="s">
        <v>36</v>
      </c>
      <c r="D29" s="8">
        <f t="shared" si="20"/>
        <v>0.25252525252525254</v>
      </c>
      <c r="E29" s="22"/>
      <c r="F29">
        <v>28</v>
      </c>
      <c r="K29">
        <v>28</v>
      </c>
      <c r="O29">
        <v>28</v>
      </c>
      <c r="S29">
        <v>28</v>
      </c>
      <c r="Y29">
        <v>10</v>
      </c>
      <c r="Z29" s="13" t="s">
        <v>44</v>
      </c>
      <c r="AA29" s="8">
        <f t="shared" si="23"/>
        <v>0.47103155911446071</v>
      </c>
      <c r="AG29">
        <v>28</v>
      </c>
      <c r="AK29">
        <v>28</v>
      </c>
      <c r="AO29" s="3">
        <v>28</v>
      </c>
      <c r="AP29" s="3" t="s">
        <v>1013</v>
      </c>
      <c r="AQ29" s="3" t="s">
        <v>67</v>
      </c>
      <c r="AR29" s="3">
        <v>1</v>
      </c>
      <c r="AY29">
        <v>21</v>
      </c>
      <c r="AZ29" t="s">
        <v>34</v>
      </c>
      <c r="BA29" s="8">
        <f t="shared" si="26"/>
        <v>0.9891662741403674</v>
      </c>
      <c r="BF29">
        <v>28</v>
      </c>
      <c r="BK29">
        <v>28</v>
      </c>
      <c r="BP29" s="3">
        <v>28</v>
      </c>
      <c r="BQ29" s="3" t="s">
        <v>771</v>
      </c>
      <c r="BR29" s="3" t="s">
        <v>50</v>
      </c>
      <c r="BS29" s="3">
        <v>1</v>
      </c>
      <c r="BT29" s="9">
        <f t="shared" si="78"/>
        <v>1.2048192771084338</v>
      </c>
      <c r="BV29" t="s">
        <v>21</v>
      </c>
      <c r="BW29">
        <v>237</v>
      </c>
      <c r="BX29">
        <f t="shared" si="33"/>
        <v>1.2507256319594702</v>
      </c>
      <c r="CD29">
        <v>28</v>
      </c>
      <c r="CI29" s="3">
        <v>28</v>
      </c>
      <c r="CJ29" s="3" t="s">
        <v>592</v>
      </c>
      <c r="CK29" s="3">
        <v>1</v>
      </c>
      <c r="CL29" s="9">
        <f t="shared" si="37"/>
        <v>0.16181229773462785</v>
      </c>
      <c r="CN29">
        <v>28</v>
      </c>
      <c r="CO29" t="s">
        <v>912</v>
      </c>
      <c r="CP29" t="s">
        <v>134</v>
      </c>
      <c r="CQ29">
        <v>1</v>
      </c>
      <c r="CT29" t="s">
        <v>36</v>
      </c>
      <c r="CU29">
        <v>105</v>
      </c>
      <c r="CV29" s="11">
        <f t="shared" si="40"/>
        <v>1.1404366243075921</v>
      </c>
      <c r="DA29">
        <v>28</v>
      </c>
      <c r="DF29" s="3">
        <v>28</v>
      </c>
      <c r="DG29" s="3" t="s">
        <v>442</v>
      </c>
      <c r="DH29" s="3">
        <v>1</v>
      </c>
      <c r="DI29" s="9">
        <f t="shared" si="44"/>
        <v>0.28735632183908044</v>
      </c>
      <c r="DK29">
        <v>28</v>
      </c>
      <c r="DL29" t="s">
        <v>245</v>
      </c>
      <c r="DM29" t="s">
        <v>25</v>
      </c>
      <c r="DN29">
        <v>1</v>
      </c>
      <c r="DO29" s="8">
        <f t="shared" si="46"/>
        <v>0.28735632183908044</v>
      </c>
      <c r="DR29" s="8">
        <f t="shared" si="79"/>
        <v>0</v>
      </c>
      <c r="DW29">
        <v>28</v>
      </c>
      <c r="DZ29" s="8">
        <f t="shared" si="49"/>
        <v>0</v>
      </c>
      <c r="EB29" s="3">
        <v>28</v>
      </c>
      <c r="EC29" s="3" t="s">
        <v>173</v>
      </c>
      <c r="ED29" s="3">
        <v>2</v>
      </c>
      <c r="EE29" s="9">
        <f t="shared" si="51"/>
        <v>0.50377833753148615</v>
      </c>
      <c r="EG29">
        <v>28</v>
      </c>
      <c r="EH29" t="s">
        <v>608</v>
      </c>
      <c r="EI29" t="s">
        <v>49</v>
      </c>
      <c r="EJ29">
        <v>1</v>
      </c>
      <c r="EK29" s="8">
        <f t="shared" si="53"/>
        <v>0.25188916876574308</v>
      </c>
      <c r="EN29" t="s">
        <v>38</v>
      </c>
      <c r="EO29">
        <v>18</v>
      </c>
      <c r="EP29" s="9">
        <f t="shared" si="55"/>
        <v>0.55012224938875309</v>
      </c>
      <c r="EU29">
        <v>28</v>
      </c>
      <c r="EX29" s="8">
        <f t="shared" si="57"/>
        <v>0</v>
      </c>
      <c r="EZ29">
        <v>28</v>
      </c>
      <c r="FC29" s="8">
        <f t="shared" si="59"/>
        <v>0</v>
      </c>
      <c r="FE29">
        <v>28</v>
      </c>
      <c r="FF29" t="s">
        <v>669</v>
      </c>
      <c r="FG29" t="s">
        <v>213</v>
      </c>
      <c r="FH29">
        <v>1</v>
      </c>
      <c r="FI29" s="8">
        <f t="shared" si="7"/>
        <v>0.94339622641509435</v>
      </c>
      <c r="FL29">
        <v>28</v>
      </c>
      <c r="FP29" s="8">
        <f t="shared" si="69"/>
        <v>0</v>
      </c>
      <c r="FQ29" t="s">
        <v>17</v>
      </c>
      <c r="FR29">
        <v>9</v>
      </c>
      <c r="FS29" s="9">
        <f t="shared" si="62"/>
        <v>0.51428571428571423</v>
      </c>
      <c r="FW29" s="8">
        <f t="shared" si="73"/>
        <v>0</v>
      </c>
      <c r="FX29">
        <v>28</v>
      </c>
      <c r="GB29" s="8">
        <v>0</v>
      </c>
      <c r="GD29">
        <v>28</v>
      </c>
      <c r="GG29" s="8">
        <f t="shared" si="63"/>
        <v>0</v>
      </c>
      <c r="GI29">
        <v>28</v>
      </c>
      <c r="GJ29" t="s">
        <v>1701</v>
      </c>
      <c r="GK29">
        <v>1</v>
      </c>
      <c r="GL29" s="8">
        <f t="shared" si="11"/>
        <v>2.2727272727272729</v>
      </c>
      <c r="GM29" t="s">
        <v>38</v>
      </c>
      <c r="GN29">
        <v>14</v>
      </c>
      <c r="GO29" s="9">
        <f t="shared" si="64"/>
        <v>0.94786729857819907</v>
      </c>
      <c r="GS29" s="8">
        <f t="shared" si="74"/>
        <v>0</v>
      </c>
      <c r="GT29">
        <v>28</v>
      </c>
      <c r="GX29" s="8">
        <f t="shared" si="75"/>
        <v>0</v>
      </c>
      <c r="GY29">
        <v>28</v>
      </c>
      <c r="HB29" s="8">
        <f t="shared" si="14"/>
        <v>0</v>
      </c>
      <c r="HD29">
        <v>28</v>
      </c>
      <c r="HE29" t="s">
        <v>1658</v>
      </c>
      <c r="HF29">
        <v>1</v>
      </c>
      <c r="HG29" s="8">
        <f t="shared" si="16"/>
        <v>2.2727272727272729</v>
      </c>
      <c r="HI29" t="s">
        <v>21</v>
      </c>
      <c r="HJ29">
        <v>1</v>
      </c>
      <c r="HK29" s="11">
        <f t="shared" si="65"/>
        <v>0.11534025374855825</v>
      </c>
      <c r="HO29" s="8">
        <f t="shared" si="76"/>
        <v>0</v>
      </c>
      <c r="HP29">
        <v>28</v>
      </c>
      <c r="HS29" s="8">
        <f t="shared" si="70"/>
        <v>0</v>
      </c>
      <c r="HU29">
        <v>28</v>
      </c>
      <c r="HX29" s="8">
        <f t="shared" si="71"/>
        <v>0</v>
      </c>
      <c r="HZ29">
        <v>28</v>
      </c>
      <c r="IE29" s="8">
        <f t="shared" si="72"/>
        <v>0</v>
      </c>
    </row>
    <row r="30" spans="1:239" x14ac:dyDescent="0.15">
      <c r="A30" s="3">
        <v>29</v>
      </c>
      <c r="B30" s="3">
        <v>1</v>
      </c>
      <c r="C30" s="3" t="s">
        <v>35</v>
      </c>
      <c r="D30" s="8">
        <f t="shared" si="20"/>
        <v>0.25252525252525254</v>
      </c>
      <c r="E30" s="22"/>
      <c r="F30">
        <v>29</v>
      </c>
      <c r="K30">
        <v>29</v>
      </c>
      <c r="O30">
        <v>29</v>
      </c>
      <c r="S30">
        <v>29</v>
      </c>
      <c r="Y30">
        <v>9</v>
      </c>
      <c r="Z30" s="13" t="s">
        <v>21</v>
      </c>
      <c r="AA30" s="8">
        <f t="shared" si="23"/>
        <v>0.42392840320301461</v>
      </c>
      <c r="AG30">
        <v>29</v>
      </c>
      <c r="AK30">
        <v>29</v>
      </c>
      <c r="AO30" s="3">
        <v>29</v>
      </c>
      <c r="AP30" s="3" t="s">
        <v>1014</v>
      </c>
      <c r="AQ30" s="3" t="s">
        <v>87</v>
      </c>
      <c r="AR30" s="3">
        <v>1</v>
      </c>
      <c r="AY30">
        <v>20</v>
      </c>
      <c r="AZ30" t="s">
        <v>36</v>
      </c>
      <c r="BA30" s="8">
        <f t="shared" si="26"/>
        <v>0.94206311822892141</v>
      </c>
      <c r="BF30">
        <v>29</v>
      </c>
      <c r="BK30">
        <v>29</v>
      </c>
      <c r="BP30" s="3">
        <v>29</v>
      </c>
      <c r="BQ30" s="3" t="s">
        <v>466</v>
      </c>
      <c r="BR30" s="3" t="s">
        <v>80</v>
      </c>
      <c r="BS30" s="3">
        <v>1</v>
      </c>
      <c r="BT30" s="9">
        <f t="shared" si="78"/>
        <v>1.2048192771084338</v>
      </c>
      <c r="BV30" t="s">
        <v>35</v>
      </c>
      <c r="BW30">
        <v>234</v>
      </c>
      <c r="BX30">
        <f t="shared" si="33"/>
        <v>1.2348936619346667</v>
      </c>
      <c r="CD30">
        <v>29</v>
      </c>
      <c r="CI30" s="3">
        <v>29</v>
      </c>
      <c r="CJ30" s="3" t="s">
        <v>40</v>
      </c>
      <c r="CK30" s="3">
        <v>1</v>
      </c>
      <c r="CL30" s="9">
        <f t="shared" si="37"/>
        <v>0.16181229773462785</v>
      </c>
      <c r="CN30">
        <v>29</v>
      </c>
      <c r="CO30" t="s">
        <v>489</v>
      </c>
      <c r="CP30" t="s">
        <v>80</v>
      </c>
      <c r="CQ30">
        <v>1</v>
      </c>
      <c r="CT30" t="s">
        <v>34</v>
      </c>
      <c r="CU30">
        <v>102</v>
      </c>
      <c r="CV30" s="11">
        <f t="shared" si="40"/>
        <v>1.1078527207559465</v>
      </c>
      <c r="DA30">
        <v>29</v>
      </c>
      <c r="DF30" s="3">
        <v>29</v>
      </c>
      <c r="DG30" s="3" t="s">
        <v>455</v>
      </c>
      <c r="DH30" s="3">
        <v>1</v>
      </c>
      <c r="DI30" s="9">
        <f t="shared" si="44"/>
        <v>0.28735632183908044</v>
      </c>
      <c r="DK30">
        <v>29</v>
      </c>
      <c r="DL30" t="s">
        <v>286</v>
      </c>
      <c r="DM30" t="s">
        <v>190</v>
      </c>
      <c r="DN30">
        <v>1</v>
      </c>
      <c r="DO30" s="8">
        <f t="shared" si="46"/>
        <v>0.28735632183908044</v>
      </c>
      <c r="DR30" s="8">
        <f t="shared" si="79"/>
        <v>0</v>
      </c>
      <c r="DW30">
        <v>29</v>
      </c>
      <c r="DZ30" s="8">
        <f t="shared" si="49"/>
        <v>0</v>
      </c>
      <c r="EB30" s="3">
        <v>29</v>
      </c>
      <c r="EC30" s="3" t="s">
        <v>521</v>
      </c>
      <c r="ED30" s="3">
        <v>2</v>
      </c>
      <c r="EE30" s="9">
        <f t="shared" si="51"/>
        <v>0.50377833753148615</v>
      </c>
      <c r="EG30">
        <v>29</v>
      </c>
      <c r="EH30" t="s">
        <v>641</v>
      </c>
      <c r="EI30" t="s">
        <v>642</v>
      </c>
      <c r="EJ30">
        <v>1</v>
      </c>
      <c r="EK30" s="8">
        <f t="shared" si="53"/>
        <v>0.25188916876574308</v>
      </c>
      <c r="EN30" t="s">
        <v>37</v>
      </c>
      <c r="EO30">
        <v>18</v>
      </c>
      <c r="EP30" s="9">
        <f t="shared" si="55"/>
        <v>0.55012224938875309</v>
      </c>
      <c r="EU30">
        <v>29</v>
      </c>
      <c r="EX30" s="8">
        <f t="shared" si="57"/>
        <v>0</v>
      </c>
      <c r="EZ30">
        <v>29</v>
      </c>
      <c r="FC30" s="8">
        <f t="shared" si="59"/>
        <v>0</v>
      </c>
      <c r="FE30">
        <v>29</v>
      </c>
      <c r="FF30" t="s">
        <v>1724</v>
      </c>
      <c r="FG30" t="s">
        <v>80</v>
      </c>
      <c r="FH30">
        <v>1</v>
      </c>
      <c r="FI30" s="8">
        <f t="shared" si="7"/>
        <v>0.94339622641509435</v>
      </c>
      <c r="FL30">
        <v>29</v>
      </c>
      <c r="FP30" s="8">
        <f t="shared" si="69"/>
        <v>0</v>
      </c>
      <c r="FQ30" t="s">
        <v>34</v>
      </c>
      <c r="FR30">
        <v>6</v>
      </c>
      <c r="FS30" s="9">
        <f t="shared" si="62"/>
        <v>0.34285714285714286</v>
      </c>
      <c r="FW30" s="8">
        <f t="shared" si="73"/>
        <v>0</v>
      </c>
      <c r="FX30">
        <v>29</v>
      </c>
      <c r="GB30" s="8">
        <v>0</v>
      </c>
      <c r="GD30">
        <v>29</v>
      </c>
      <c r="GG30" s="8">
        <f t="shared" si="63"/>
        <v>0</v>
      </c>
      <c r="GI30">
        <v>29</v>
      </c>
      <c r="GJ30" t="s">
        <v>1654</v>
      </c>
      <c r="GK30">
        <v>1</v>
      </c>
      <c r="GL30" s="8">
        <f t="shared" si="11"/>
        <v>2.2727272727272729</v>
      </c>
      <c r="GM30" t="s">
        <v>32</v>
      </c>
      <c r="GN30">
        <v>13</v>
      </c>
      <c r="GO30" s="9">
        <f t="shared" si="64"/>
        <v>0.88016249153689918</v>
      </c>
      <c r="GS30" s="8">
        <f t="shared" si="74"/>
        <v>0</v>
      </c>
      <c r="GT30">
        <v>29</v>
      </c>
      <c r="GX30" s="8">
        <f t="shared" si="75"/>
        <v>0</v>
      </c>
      <c r="GY30">
        <v>29</v>
      </c>
      <c r="HB30" s="8">
        <f t="shared" si="14"/>
        <v>0</v>
      </c>
      <c r="HD30">
        <v>29</v>
      </c>
      <c r="HE30" t="s">
        <v>1655</v>
      </c>
      <c r="HF30">
        <v>1</v>
      </c>
      <c r="HG30" s="8">
        <f t="shared" si="16"/>
        <v>2.2727272727272729</v>
      </c>
      <c r="HI30" t="s">
        <v>1781</v>
      </c>
      <c r="HJ30">
        <v>1</v>
      </c>
      <c r="HK30" s="11">
        <f t="shared" si="65"/>
        <v>0.11534025374855825</v>
      </c>
      <c r="HO30" s="8">
        <f t="shared" si="76"/>
        <v>0</v>
      </c>
      <c r="HP30">
        <v>29</v>
      </c>
      <c r="HS30" s="8">
        <f t="shared" si="70"/>
        <v>0</v>
      </c>
      <c r="HU30">
        <v>29</v>
      </c>
      <c r="HX30" s="8">
        <f t="shared" si="71"/>
        <v>0</v>
      </c>
      <c r="HZ30">
        <v>29</v>
      </c>
      <c r="IE30" s="8">
        <f t="shared" si="72"/>
        <v>0</v>
      </c>
    </row>
    <row r="31" spans="1:239" x14ac:dyDescent="0.15">
      <c r="A31" s="3">
        <v>30</v>
      </c>
      <c r="B31" s="3">
        <v>1</v>
      </c>
      <c r="C31" s="3" t="s">
        <v>19</v>
      </c>
      <c r="D31" s="8">
        <f t="shared" si="20"/>
        <v>0.25252525252525254</v>
      </c>
      <c r="E31" s="22"/>
      <c r="F31">
        <v>30</v>
      </c>
      <c r="K31">
        <v>30</v>
      </c>
      <c r="O31">
        <v>30</v>
      </c>
      <c r="S31">
        <v>30</v>
      </c>
      <c r="Y31">
        <v>8</v>
      </c>
      <c r="Z31" s="13" t="s">
        <v>17</v>
      </c>
      <c r="AA31" s="8">
        <f t="shared" si="23"/>
        <v>0.37682524729156852</v>
      </c>
      <c r="AG31">
        <v>30</v>
      </c>
      <c r="AK31">
        <v>30</v>
      </c>
      <c r="AO31" s="3">
        <v>30</v>
      </c>
      <c r="AP31" s="3" t="s">
        <v>1414</v>
      </c>
      <c r="AQ31" s="3" t="s">
        <v>80</v>
      </c>
      <c r="AR31" s="3">
        <v>1</v>
      </c>
      <c r="AY31">
        <v>14</v>
      </c>
      <c r="AZ31" t="s">
        <v>37</v>
      </c>
      <c r="BA31" s="8">
        <f t="shared" si="26"/>
        <v>0.65944418276024497</v>
      </c>
      <c r="BF31">
        <v>30</v>
      </c>
      <c r="BK31">
        <v>30</v>
      </c>
      <c r="BP31" s="3">
        <v>30</v>
      </c>
      <c r="BQ31" s="3" t="s">
        <v>1519</v>
      </c>
      <c r="BR31" s="3" t="s">
        <v>87</v>
      </c>
      <c r="BS31" s="3">
        <v>1</v>
      </c>
      <c r="BT31" s="9">
        <f t="shared" si="78"/>
        <v>1.2048192771084338</v>
      </c>
      <c r="BV31" t="s">
        <v>29</v>
      </c>
      <c r="BW31">
        <v>205</v>
      </c>
      <c r="BX31">
        <f t="shared" si="33"/>
        <v>1.0818512850282336</v>
      </c>
      <c r="CD31">
        <v>30</v>
      </c>
      <c r="CI31" s="3">
        <v>30</v>
      </c>
      <c r="CJ31" s="3" t="s">
        <v>178</v>
      </c>
      <c r="CK31" s="3">
        <v>1</v>
      </c>
      <c r="CL31" s="9">
        <f t="shared" si="37"/>
        <v>0.16181229773462785</v>
      </c>
      <c r="CN31">
        <v>30</v>
      </c>
      <c r="CO31" t="s">
        <v>1398</v>
      </c>
      <c r="CP31" t="s">
        <v>80</v>
      </c>
      <c r="CQ31">
        <v>1</v>
      </c>
      <c r="CT31" t="s">
        <v>35</v>
      </c>
      <c r="CU31">
        <v>85</v>
      </c>
      <c r="CV31" s="11">
        <f t="shared" si="40"/>
        <v>0.92321060062995552</v>
      </c>
      <c r="DA31">
        <v>30</v>
      </c>
      <c r="DF31" s="3">
        <v>30</v>
      </c>
      <c r="DG31" s="3" t="s">
        <v>1633</v>
      </c>
      <c r="DH31" s="3">
        <v>348</v>
      </c>
      <c r="DI31" s="9">
        <f t="shared" si="44"/>
        <v>100</v>
      </c>
      <c r="DK31">
        <v>30</v>
      </c>
      <c r="DL31" t="s">
        <v>425</v>
      </c>
      <c r="DM31" t="s">
        <v>67</v>
      </c>
      <c r="DN31">
        <v>1</v>
      </c>
      <c r="DO31" s="8">
        <f t="shared" si="46"/>
        <v>0.28735632183908044</v>
      </c>
      <c r="DR31" s="8">
        <f t="shared" si="79"/>
        <v>0</v>
      </c>
      <c r="DW31">
        <v>30</v>
      </c>
      <c r="DZ31" s="8">
        <f t="shared" si="49"/>
        <v>0</v>
      </c>
      <c r="EB31" s="3">
        <v>30</v>
      </c>
      <c r="EC31" s="3" t="s">
        <v>455</v>
      </c>
      <c r="ED31" s="3">
        <v>2</v>
      </c>
      <c r="EE31" s="9">
        <f t="shared" si="51"/>
        <v>0.50377833753148615</v>
      </c>
      <c r="EG31">
        <v>30</v>
      </c>
      <c r="EH31" t="s">
        <v>1629</v>
      </c>
      <c r="EI31" t="s">
        <v>181</v>
      </c>
      <c r="EJ31">
        <v>1</v>
      </c>
      <c r="EK31" s="8">
        <f t="shared" si="53"/>
        <v>0.25188916876574308</v>
      </c>
      <c r="EN31" t="s">
        <v>85</v>
      </c>
      <c r="EO31">
        <v>10</v>
      </c>
      <c r="EP31" s="9">
        <f t="shared" si="55"/>
        <v>0.30562347188264061</v>
      </c>
      <c r="EU31">
        <v>30</v>
      </c>
      <c r="EX31" s="8">
        <f t="shared" si="57"/>
        <v>0</v>
      </c>
      <c r="EZ31">
        <v>30</v>
      </c>
      <c r="FC31" s="8">
        <f t="shared" si="59"/>
        <v>0</v>
      </c>
      <c r="FE31">
        <v>30</v>
      </c>
      <c r="FF31" t="s">
        <v>117</v>
      </c>
      <c r="FG31" t="s">
        <v>80</v>
      </c>
      <c r="FH31">
        <v>1</v>
      </c>
      <c r="FI31" s="8">
        <f t="shared" si="7"/>
        <v>0.94339622641509435</v>
      </c>
      <c r="FL31">
        <v>30</v>
      </c>
      <c r="FP31" s="8">
        <f t="shared" si="69"/>
        <v>0</v>
      </c>
      <c r="FQ31" t="s">
        <v>39</v>
      </c>
      <c r="FR31">
        <v>4</v>
      </c>
      <c r="FS31" s="9">
        <f t="shared" si="62"/>
        <v>0.22857142857142859</v>
      </c>
      <c r="FW31" s="8">
        <f t="shared" si="73"/>
        <v>0</v>
      </c>
      <c r="FX31">
        <v>30</v>
      </c>
      <c r="GB31" s="8">
        <v>0</v>
      </c>
      <c r="GD31">
        <v>30</v>
      </c>
      <c r="GG31" s="8">
        <f t="shared" si="63"/>
        <v>0</v>
      </c>
      <c r="GI31">
        <v>30</v>
      </c>
      <c r="GJ31" t="s">
        <v>1666</v>
      </c>
      <c r="GK31">
        <v>1</v>
      </c>
      <c r="GL31" s="8">
        <f t="shared" si="11"/>
        <v>2.2727272727272729</v>
      </c>
      <c r="GM31" t="s">
        <v>114</v>
      </c>
      <c r="GN31">
        <v>12</v>
      </c>
      <c r="GO31" s="9">
        <f t="shared" si="64"/>
        <v>0.81245768449559919</v>
      </c>
      <c r="GS31" s="8">
        <f t="shared" si="74"/>
        <v>0</v>
      </c>
      <c r="GT31">
        <v>30</v>
      </c>
      <c r="GX31" s="8">
        <f t="shared" si="75"/>
        <v>0</v>
      </c>
      <c r="GY31">
        <v>30</v>
      </c>
      <c r="HB31" s="8">
        <f t="shared" si="14"/>
        <v>0</v>
      </c>
      <c r="HD31">
        <v>30</v>
      </c>
      <c r="HE31" t="s">
        <v>1714</v>
      </c>
      <c r="HF31">
        <v>1</v>
      </c>
      <c r="HG31" s="8">
        <f t="shared" si="16"/>
        <v>2.2727272727272729</v>
      </c>
      <c r="HI31" t="s">
        <v>1633</v>
      </c>
      <c r="HJ31">
        <v>867</v>
      </c>
      <c r="HK31" s="11">
        <f t="shared" si="65"/>
        <v>100</v>
      </c>
      <c r="HO31" s="8">
        <f t="shared" si="76"/>
        <v>0</v>
      </c>
      <c r="HP31">
        <v>30</v>
      </c>
      <c r="HS31" s="8">
        <f t="shared" si="70"/>
        <v>0</v>
      </c>
      <c r="HU31">
        <v>30</v>
      </c>
      <c r="HX31" s="8">
        <f t="shared" si="71"/>
        <v>0</v>
      </c>
      <c r="HZ31">
        <v>30</v>
      </c>
      <c r="IE31" s="8">
        <f t="shared" si="72"/>
        <v>0</v>
      </c>
    </row>
    <row r="32" spans="1:239" x14ac:dyDescent="0.15">
      <c r="A32" s="3">
        <v>31</v>
      </c>
      <c r="B32" s="3">
        <v>396</v>
      </c>
      <c r="C32" s="3" t="s">
        <v>1633</v>
      </c>
      <c r="D32" s="8">
        <f t="shared" si="20"/>
        <v>100</v>
      </c>
      <c r="E32" s="22"/>
      <c r="F32">
        <v>31</v>
      </c>
      <c r="K32">
        <v>31</v>
      </c>
      <c r="O32">
        <v>31</v>
      </c>
      <c r="S32">
        <v>31</v>
      </c>
      <c r="Y32">
        <v>7</v>
      </c>
      <c r="Z32" s="13" t="s">
        <v>85</v>
      </c>
      <c r="AA32" s="8">
        <f t="shared" si="23"/>
        <v>0.32972209138012248</v>
      </c>
      <c r="AG32">
        <v>31</v>
      </c>
      <c r="AK32">
        <v>31</v>
      </c>
      <c r="AO32" s="3">
        <v>31</v>
      </c>
      <c r="AP32" s="3" t="s">
        <v>1406</v>
      </c>
      <c r="AQ32" s="3" t="s">
        <v>50</v>
      </c>
      <c r="AR32" s="3">
        <v>1</v>
      </c>
      <c r="AY32">
        <v>12</v>
      </c>
      <c r="AZ32" t="s">
        <v>114</v>
      </c>
      <c r="BA32" s="8">
        <f t="shared" si="26"/>
        <v>0.56523787093735278</v>
      </c>
      <c r="BF32">
        <v>31</v>
      </c>
      <c r="BK32">
        <v>31</v>
      </c>
      <c r="BP32" s="3">
        <v>31</v>
      </c>
      <c r="BQ32" s="3" t="s">
        <v>1303</v>
      </c>
      <c r="BR32" s="3" t="s">
        <v>80</v>
      </c>
      <c r="BS32" s="3">
        <v>1</v>
      </c>
      <c r="BT32" s="9">
        <f t="shared" si="78"/>
        <v>1.2048192771084338</v>
      </c>
      <c r="BV32" t="s">
        <v>114</v>
      </c>
      <c r="BW32">
        <v>159</v>
      </c>
      <c r="BX32">
        <f t="shared" si="33"/>
        <v>0.83909441131458129</v>
      </c>
      <c r="CD32">
        <v>31</v>
      </c>
      <c r="CI32" s="3">
        <v>31</v>
      </c>
      <c r="CJ32" s="3" t="s">
        <v>430</v>
      </c>
      <c r="CK32" s="3">
        <v>1</v>
      </c>
      <c r="CL32" s="9">
        <f t="shared" si="37"/>
        <v>0.16181229773462785</v>
      </c>
      <c r="CN32">
        <v>31</v>
      </c>
      <c r="CO32" t="s">
        <v>707</v>
      </c>
      <c r="CP32" t="s">
        <v>60</v>
      </c>
      <c r="CQ32">
        <v>1</v>
      </c>
      <c r="CT32" t="s">
        <v>85</v>
      </c>
      <c r="CU32">
        <v>80</v>
      </c>
      <c r="CV32" s="11">
        <f t="shared" si="40"/>
        <v>0.86890409471054642</v>
      </c>
      <c r="DA32">
        <v>31</v>
      </c>
      <c r="DF32">
        <v>31</v>
      </c>
      <c r="DK32">
        <v>31</v>
      </c>
      <c r="DL32" t="s">
        <v>773</v>
      </c>
      <c r="DM32" t="s">
        <v>50</v>
      </c>
      <c r="DN32">
        <v>1</v>
      </c>
      <c r="DW32">
        <v>31</v>
      </c>
      <c r="EB32" s="3">
        <v>31</v>
      </c>
      <c r="EC32" s="3" t="s">
        <v>192</v>
      </c>
      <c r="ED32" s="3">
        <v>2</v>
      </c>
      <c r="EE32" s="9">
        <f t="shared" si="51"/>
        <v>0.50377833753148615</v>
      </c>
      <c r="EG32">
        <v>31</v>
      </c>
      <c r="EH32" t="s">
        <v>255</v>
      </c>
      <c r="EI32" t="s">
        <v>205</v>
      </c>
      <c r="EJ32">
        <v>1</v>
      </c>
      <c r="EN32" t="s">
        <v>18</v>
      </c>
      <c r="EO32">
        <v>8</v>
      </c>
      <c r="EU32">
        <v>31</v>
      </c>
      <c r="EZ32">
        <v>31</v>
      </c>
      <c r="FE32">
        <v>31</v>
      </c>
      <c r="FF32" t="s">
        <v>121</v>
      </c>
      <c r="FG32" t="s">
        <v>80</v>
      </c>
      <c r="FH32">
        <v>1</v>
      </c>
      <c r="FL32">
        <v>31</v>
      </c>
      <c r="FQ32" t="s">
        <v>18</v>
      </c>
      <c r="FR32">
        <v>3</v>
      </c>
      <c r="FS32" s="9">
        <f t="shared" si="62"/>
        <v>0.17142857142857143</v>
      </c>
      <c r="FX32">
        <v>31</v>
      </c>
      <c r="GD32">
        <v>31</v>
      </c>
      <c r="GI32">
        <v>31</v>
      </c>
      <c r="GJ32" t="s">
        <v>1649</v>
      </c>
      <c r="GK32">
        <v>1</v>
      </c>
      <c r="GM32" t="s">
        <v>19</v>
      </c>
      <c r="GN32">
        <v>11</v>
      </c>
      <c r="GO32" s="9">
        <f t="shared" si="64"/>
        <v>0.74475287745429919</v>
      </c>
      <c r="GT32">
        <v>31</v>
      </c>
      <c r="GY32">
        <v>31</v>
      </c>
      <c r="HD32">
        <v>31</v>
      </c>
      <c r="HE32" t="s">
        <v>1660</v>
      </c>
      <c r="HF32">
        <v>1</v>
      </c>
      <c r="HP32">
        <v>31</v>
      </c>
      <c r="HU32">
        <v>31</v>
      </c>
      <c r="HZ32">
        <v>31</v>
      </c>
    </row>
    <row r="33" spans="1:234" x14ac:dyDescent="0.15">
      <c r="A33">
        <v>32</v>
      </c>
      <c r="F33">
        <v>32</v>
      </c>
      <c r="K33">
        <v>32</v>
      </c>
      <c r="O33">
        <v>32</v>
      </c>
      <c r="S33">
        <v>32</v>
      </c>
      <c r="Y33">
        <v>6</v>
      </c>
      <c r="Z33" s="13" t="s">
        <v>18</v>
      </c>
      <c r="AA33" s="8">
        <f t="shared" si="23"/>
        <v>0.28261893546867639</v>
      </c>
      <c r="AG33">
        <v>32</v>
      </c>
      <c r="AK33">
        <v>32</v>
      </c>
      <c r="AO33" s="3">
        <v>32</v>
      </c>
      <c r="AP33" s="3" t="s">
        <v>109</v>
      </c>
      <c r="AQ33" s="3" t="s">
        <v>110</v>
      </c>
      <c r="AR33" s="3">
        <v>1</v>
      </c>
      <c r="AY33">
        <v>10</v>
      </c>
      <c r="AZ33" t="s">
        <v>35</v>
      </c>
      <c r="BA33" s="8">
        <f t="shared" si="26"/>
        <v>0.47103155911446071</v>
      </c>
      <c r="BF33">
        <v>32</v>
      </c>
      <c r="BK33">
        <v>32</v>
      </c>
      <c r="BP33" s="3">
        <v>32</v>
      </c>
      <c r="BQ33" s="3" t="s">
        <v>1080</v>
      </c>
      <c r="BR33" s="3" t="s">
        <v>80</v>
      </c>
      <c r="BS33" s="3">
        <v>1</v>
      </c>
      <c r="BT33" s="9">
        <f t="shared" si="78"/>
        <v>1.2048192771084338</v>
      </c>
      <c r="BV33" t="s">
        <v>32</v>
      </c>
      <c r="BW33">
        <v>137</v>
      </c>
      <c r="BX33">
        <f t="shared" si="33"/>
        <v>0.72299329779935617</v>
      </c>
      <c r="CD33">
        <v>32</v>
      </c>
      <c r="CI33" s="3">
        <v>32</v>
      </c>
      <c r="CJ33" s="3" t="s">
        <v>455</v>
      </c>
      <c r="CK33" s="3">
        <v>1</v>
      </c>
      <c r="CL33" s="9">
        <f t="shared" si="37"/>
        <v>0.16181229773462785</v>
      </c>
      <c r="CN33">
        <v>32</v>
      </c>
      <c r="CO33" t="s">
        <v>340</v>
      </c>
      <c r="CP33" t="s">
        <v>25</v>
      </c>
      <c r="CQ33">
        <v>1</v>
      </c>
      <c r="CT33" t="s">
        <v>32</v>
      </c>
      <c r="CU33">
        <v>61</v>
      </c>
      <c r="CV33" s="11">
        <f t="shared" si="40"/>
        <v>0.6625393722167916</v>
      </c>
      <c r="DA33">
        <v>32</v>
      </c>
      <c r="DF33">
        <v>32</v>
      </c>
      <c r="DK33">
        <v>32</v>
      </c>
      <c r="DL33" t="s">
        <v>1212</v>
      </c>
      <c r="DM33" t="s">
        <v>67</v>
      </c>
      <c r="DN33">
        <v>1</v>
      </c>
      <c r="DW33">
        <v>32</v>
      </c>
      <c r="EB33" s="3">
        <v>32</v>
      </c>
      <c r="EC33" s="3" t="s">
        <v>592</v>
      </c>
      <c r="ED33" s="3">
        <v>2</v>
      </c>
      <c r="EE33" s="9">
        <f t="shared" si="51"/>
        <v>0.50377833753148615</v>
      </c>
      <c r="EG33">
        <v>32</v>
      </c>
      <c r="EH33" t="s">
        <v>1092</v>
      </c>
      <c r="EI33" t="s">
        <v>67</v>
      </c>
      <c r="EJ33">
        <v>1</v>
      </c>
      <c r="EN33" t="s">
        <v>39</v>
      </c>
      <c r="EO33">
        <v>3</v>
      </c>
      <c r="EU33">
        <v>32</v>
      </c>
      <c r="EZ33">
        <v>32</v>
      </c>
      <c r="FE33">
        <v>32</v>
      </c>
      <c r="FF33" t="s">
        <v>1072</v>
      </c>
      <c r="FG33" t="s">
        <v>27</v>
      </c>
      <c r="FH33">
        <v>1</v>
      </c>
      <c r="FL33">
        <v>32</v>
      </c>
      <c r="FQ33" t="s">
        <v>44</v>
      </c>
      <c r="FR33">
        <v>3</v>
      </c>
      <c r="FS33" s="9">
        <f t="shared" si="62"/>
        <v>0.17142857142857143</v>
      </c>
      <c r="FX33">
        <v>32</v>
      </c>
      <c r="GD33">
        <v>32</v>
      </c>
      <c r="GI33">
        <v>32</v>
      </c>
      <c r="GJ33" t="s">
        <v>1696</v>
      </c>
      <c r="GK33">
        <v>1</v>
      </c>
      <c r="GM33" t="s">
        <v>18</v>
      </c>
      <c r="GN33">
        <v>8</v>
      </c>
      <c r="GO33" s="9">
        <f t="shared" si="64"/>
        <v>0.54163845633039942</v>
      </c>
      <c r="GT33">
        <v>32</v>
      </c>
      <c r="GY33">
        <v>32</v>
      </c>
      <c r="HD33">
        <v>32</v>
      </c>
      <c r="HE33" t="s">
        <v>1636</v>
      </c>
      <c r="HF33">
        <v>1</v>
      </c>
      <c r="HP33">
        <v>32</v>
      </c>
      <c r="HU33">
        <v>32</v>
      </c>
      <c r="HZ33">
        <v>32</v>
      </c>
    </row>
    <row r="34" spans="1:234" x14ac:dyDescent="0.15">
      <c r="A34">
        <v>33</v>
      </c>
      <c r="F34">
        <v>33</v>
      </c>
      <c r="K34">
        <v>33</v>
      </c>
      <c r="O34">
        <v>33</v>
      </c>
      <c r="S34">
        <v>33</v>
      </c>
      <c r="Y34">
        <v>6</v>
      </c>
      <c r="Z34" s="13" t="s">
        <v>32</v>
      </c>
      <c r="AA34" s="8">
        <f t="shared" si="23"/>
        <v>0.28261893546867639</v>
      </c>
      <c r="AG34">
        <v>33</v>
      </c>
      <c r="AK34">
        <v>33</v>
      </c>
      <c r="AO34" s="3">
        <v>33</v>
      </c>
      <c r="AP34" s="3" t="s">
        <v>1009</v>
      </c>
      <c r="AQ34" s="3" t="s">
        <v>27</v>
      </c>
      <c r="AR34" s="3">
        <v>1</v>
      </c>
      <c r="AY34">
        <v>10</v>
      </c>
      <c r="AZ34" t="s">
        <v>18</v>
      </c>
      <c r="BA34" s="8">
        <f t="shared" si="26"/>
        <v>0.47103155911446071</v>
      </c>
      <c r="BF34">
        <v>33</v>
      </c>
      <c r="BK34">
        <v>33</v>
      </c>
      <c r="BP34" s="3">
        <v>33</v>
      </c>
      <c r="BQ34" s="3" t="s">
        <v>308</v>
      </c>
      <c r="BR34" s="3" t="s">
        <v>80</v>
      </c>
      <c r="BS34" s="3">
        <v>1</v>
      </c>
      <c r="BT34" s="9">
        <f t="shared" si="78"/>
        <v>1.2048192771084338</v>
      </c>
      <c r="BV34" t="s">
        <v>19</v>
      </c>
      <c r="BW34">
        <v>111</v>
      </c>
      <c r="BX34">
        <f t="shared" si="33"/>
        <v>0.58578289091772651</v>
      </c>
      <c r="CD34">
        <v>33</v>
      </c>
      <c r="CI34" s="3">
        <v>33</v>
      </c>
      <c r="CJ34" s="3" t="s">
        <v>155</v>
      </c>
      <c r="CK34" s="3">
        <v>1</v>
      </c>
      <c r="CL34" s="9">
        <f t="shared" si="37"/>
        <v>0.16181229773462785</v>
      </c>
      <c r="CN34">
        <v>33</v>
      </c>
      <c r="CO34" t="s">
        <v>748</v>
      </c>
      <c r="CP34" t="s">
        <v>28</v>
      </c>
      <c r="CQ34">
        <v>1</v>
      </c>
      <c r="CT34" t="s">
        <v>39</v>
      </c>
      <c r="CU34">
        <v>55</v>
      </c>
      <c r="CV34" s="11">
        <f t="shared" si="40"/>
        <v>0.59737156511350065</v>
      </c>
      <c r="DA34">
        <v>33</v>
      </c>
      <c r="DF34">
        <v>33</v>
      </c>
      <c r="DK34">
        <v>33</v>
      </c>
      <c r="DL34" t="s">
        <v>482</v>
      </c>
      <c r="DM34" t="s">
        <v>181</v>
      </c>
      <c r="DN34">
        <v>1</v>
      </c>
      <c r="DW34">
        <v>33</v>
      </c>
      <c r="EB34" s="3">
        <v>33</v>
      </c>
      <c r="EC34" s="3" t="s">
        <v>572</v>
      </c>
      <c r="ED34" s="3">
        <v>1</v>
      </c>
      <c r="EE34" s="9">
        <f t="shared" si="51"/>
        <v>0.25188916876574308</v>
      </c>
      <c r="EG34">
        <v>33</v>
      </c>
      <c r="EH34" t="s">
        <v>1094</v>
      </c>
      <c r="EI34" t="s">
        <v>67</v>
      </c>
      <c r="EJ34">
        <v>1</v>
      </c>
      <c r="EN34" t="s">
        <v>34</v>
      </c>
      <c r="EO34">
        <v>2</v>
      </c>
      <c r="EU34">
        <v>33</v>
      </c>
      <c r="EZ34">
        <v>33</v>
      </c>
      <c r="FE34">
        <v>33</v>
      </c>
      <c r="FF34" t="s">
        <v>1030</v>
      </c>
      <c r="FG34" t="s">
        <v>25</v>
      </c>
      <c r="FH34">
        <v>1</v>
      </c>
      <c r="FL34">
        <v>33</v>
      </c>
      <c r="FQ34" t="s">
        <v>19</v>
      </c>
      <c r="FR34">
        <v>3</v>
      </c>
      <c r="FS34" s="9">
        <f t="shared" si="62"/>
        <v>0.17142857142857143</v>
      </c>
      <c r="FX34">
        <v>33</v>
      </c>
      <c r="GD34">
        <v>33</v>
      </c>
      <c r="GI34">
        <v>33</v>
      </c>
      <c r="GJ34" t="s">
        <v>1678</v>
      </c>
      <c r="GK34">
        <v>1</v>
      </c>
      <c r="GM34" t="s">
        <v>39</v>
      </c>
      <c r="GN34">
        <v>5</v>
      </c>
      <c r="GO34" s="9">
        <f t="shared" si="64"/>
        <v>0.33852403520649971</v>
      </c>
      <c r="GT34">
        <v>33</v>
      </c>
      <c r="GY34">
        <v>33</v>
      </c>
      <c r="HD34">
        <v>33</v>
      </c>
      <c r="HE34" t="s">
        <v>1703</v>
      </c>
      <c r="HF34">
        <v>1</v>
      </c>
      <c r="HP34">
        <v>33</v>
      </c>
      <c r="HU34">
        <v>33</v>
      </c>
      <c r="HZ34">
        <v>33</v>
      </c>
    </row>
    <row r="35" spans="1:234" x14ac:dyDescent="0.15">
      <c r="A35">
        <v>34</v>
      </c>
      <c r="F35">
        <v>34</v>
      </c>
      <c r="K35">
        <v>34</v>
      </c>
      <c r="O35">
        <v>34</v>
      </c>
      <c r="S35">
        <v>34</v>
      </c>
      <c r="Y35">
        <v>4</v>
      </c>
      <c r="Z35" s="13" t="s">
        <v>39</v>
      </c>
      <c r="AA35" s="8">
        <f t="shared" si="23"/>
        <v>0.18841262364578426</v>
      </c>
      <c r="AG35">
        <v>34</v>
      </c>
      <c r="AK35">
        <v>34</v>
      </c>
      <c r="AO35" s="3">
        <v>34</v>
      </c>
      <c r="AP35" s="3" t="s">
        <v>81</v>
      </c>
      <c r="AQ35" s="3" t="s">
        <v>80</v>
      </c>
      <c r="AR35" s="3">
        <v>1</v>
      </c>
      <c r="AY35">
        <v>8</v>
      </c>
      <c r="AZ35" t="s">
        <v>19</v>
      </c>
      <c r="BA35" s="8">
        <f t="shared" si="26"/>
        <v>0.37682524729156852</v>
      </c>
      <c r="BF35">
        <v>34</v>
      </c>
      <c r="BK35">
        <v>34</v>
      </c>
      <c r="BP35" s="3">
        <v>34</v>
      </c>
      <c r="BQ35" s="3" t="s">
        <v>468</v>
      </c>
      <c r="BR35" s="3" t="s">
        <v>50</v>
      </c>
      <c r="BS35" s="3">
        <v>1</v>
      </c>
      <c r="BT35" s="9">
        <f t="shared" si="78"/>
        <v>1.2048192771084338</v>
      </c>
      <c r="BV35" t="s">
        <v>18</v>
      </c>
      <c r="BW35">
        <v>101</v>
      </c>
      <c r="BX35">
        <f t="shared" si="33"/>
        <v>0.53300965750171514</v>
      </c>
      <c r="CD35">
        <v>34</v>
      </c>
      <c r="CI35" s="3">
        <v>34</v>
      </c>
      <c r="CJ35" s="3" t="s">
        <v>442</v>
      </c>
      <c r="CK35" s="3">
        <v>1</v>
      </c>
      <c r="CL35" s="9">
        <f t="shared" si="37"/>
        <v>0.16181229773462785</v>
      </c>
      <c r="CN35">
        <v>34</v>
      </c>
      <c r="CO35" t="s">
        <v>512</v>
      </c>
      <c r="CP35" t="s">
        <v>87</v>
      </c>
      <c r="CQ35">
        <v>1</v>
      </c>
      <c r="CT35" t="s">
        <v>19</v>
      </c>
      <c r="CU35">
        <v>55</v>
      </c>
      <c r="CV35" s="11">
        <f t="shared" si="40"/>
        <v>0.59737156511350065</v>
      </c>
      <c r="DA35">
        <v>34</v>
      </c>
      <c r="DF35">
        <v>34</v>
      </c>
      <c r="DK35">
        <v>34</v>
      </c>
      <c r="DL35" t="s">
        <v>1180</v>
      </c>
      <c r="DM35" t="s">
        <v>1181</v>
      </c>
      <c r="DN35">
        <v>1</v>
      </c>
      <c r="DW35">
        <v>34</v>
      </c>
      <c r="EB35" s="3">
        <v>34</v>
      </c>
      <c r="EC35" s="3" t="s">
        <v>188</v>
      </c>
      <c r="ED35" s="3">
        <v>1</v>
      </c>
      <c r="EE35" s="9">
        <f t="shared" si="51"/>
        <v>0.25188916876574308</v>
      </c>
      <c r="EG35">
        <v>34</v>
      </c>
      <c r="EH35" t="s">
        <v>599</v>
      </c>
      <c r="EI35" t="s">
        <v>28</v>
      </c>
      <c r="EJ35">
        <v>1</v>
      </c>
      <c r="EN35" t="s">
        <v>32</v>
      </c>
      <c r="EO35">
        <v>1</v>
      </c>
      <c r="EU35">
        <v>34</v>
      </c>
      <c r="EZ35">
        <v>34</v>
      </c>
      <c r="FE35">
        <v>34</v>
      </c>
      <c r="FF35" t="s">
        <v>157</v>
      </c>
      <c r="FG35" t="s">
        <v>67</v>
      </c>
      <c r="FH35">
        <v>1</v>
      </c>
      <c r="FL35">
        <v>34</v>
      </c>
      <c r="FQ35" t="s">
        <v>32</v>
      </c>
      <c r="FR35">
        <v>3</v>
      </c>
      <c r="FS35" s="9">
        <f t="shared" si="62"/>
        <v>0.17142857142857143</v>
      </c>
      <c r="FX35">
        <v>34</v>
      </c>
      <c r="GD35">
        <v>34</v>
      </c>
      <c r="GI35">
        <v>34</v>
      </c>
      <c r="GJ35" t="s">
        <v>1677</v>
      </c>
      <c r="GK35">
        <v>1</v>
      </c>
      <c r="GM35" t="s">
        <v>44</v>
      </c>
      <c r="GN35">
        <v>2</v>
      </c>
      <c r="GO35" s="9">
        <f t="shared" si="64"/>
        <v>0.13540961408259986</v>
      </c>
      <c r="GT35">
        <v>34</v>
      </c>
      <c r="GY35">
        <v>34</v>
      </c>
      <c r="HD35">
        <v>34</v>
      </c>
      <c r="HE35" t="s">
        <v>1661</v>
      </c>
      <c r="HF35">
        <v>1</v>
      </c>
      <c r="HP35">
        <v>34</v>
      </c>
      <c r="HU35">
        <v>34</v>
      </c>
      <c r="HZ35">
        <v>34</v>
      </c>
    </row>
    <row r="36" spans="1:234" x14ac:dyDescent="0.15">
      <c r="A36">
        <v>35</v>
      </c>
      <c r="F36">
        <v>35</v>
      </c>
      <c r="K36">
        <v>35</v>
      </c>
      <c r="O36">
        <v>35</v>
      </c>
      <c r="S36">
        <v>35</v>
      </c>
      <c r="Y36">
        <v>4</v>
      </c>
      <c r="Z36" s="13" t="s">
        <v>114</v>
      </c>
      <c r="AA36" s="8">
        <f t="shared" si="23"/>
        <v>0.18841262364578426</v>
      </c>
      <c r="AG36">
        <v>35</v>
      </c>
      <c r="AK36">
        <v>35</v>
      </c>
      <c r="AO36" s="3">
        <v>35</v>
      </c>
      <c r="AP36" s="3" t="s">
        <v>1411</v>
      </c>
      <c r="AQ36" s="3" t="s">
        <v>27</v>
      </c>
      <c r="AR36" s="3">
        <v>1</v>
      </c>
      <c r="AY36">
        <v>6</v>
      </c>
      <c r="AZ36" t="s">
        <v>32</v>
      </c>
      <c r="BA36" s="8">
        <f t="shared" si="26"/>
        <v>0.28261893546867639</v>
      </c>
      <c r="BF36">
        <v>35</v>
      </c>
      <c r="BK36">
        <v>35</v>
      </c>
      <c r="BP36" s="3">
        <v>35</v>
      </c>
      <c r="BQ36" s="3" t="s">
        <v>673</v>
      </c>
      <c r="BR36" s="3" t="s">
        <v>87</v>
      </c>
      <c r="BS36" s="3">
        <v>1</v>
      </c>
      <c r="BT36" s="9">
        <f t="shared" si="78"/>
        <v>1.2048192771084338</v>
      </c>
      <c r="BV36" t="s">
        <v>85</v>
      </c>
      <c r="BW36">
        <v>84</v>
      </c>
      <c r="BX36">
        <f t="shared" si="33"/>
        <v>0.44329516069449582</v>
      </c>
      <c r="CD36">
        <v>35</v>
      </c>
      <c r="CI36" s="3">
        <v>35</v>
      </c>
      <c r="CJ36" s="3" t="s">
        <v>680</v>
      </c>
      <c r="CK36" s="3">
        <v>1</v>
      </c>
      <c r="CL36" s="9">
        <f t="shared" si="37"/>
        <v>0.16181229773462785</v>
      </c>
      <c r="CN36">
        <v>35</v>
      </c>
      <c r="CO36" t="s">
        <v>522</v>
      </c>
      <c r="CP36" t="s">
        <v>50</v>
      </c>
      <c r="CQ36">
        <v>1</v>
      </c>
      <c r="CT36" t="s">
        <v>114</v>
      </c>
      <c r="CU36">
        <v>50</v>
      </c>
      <c r="CV36" s="11">
        <f t="shared" si="40"/>
        <v>0.54306505919409143</v>
      </c>
      <c r="DA36">
        <v>35</v>
      </c>
      <c r="DF36">
        <v>35</v>
      </c>
      <c r="DK36">
        <v>35</v>
      </c>
      <c r="DL36" t="s">
        <v>271</v>
      </c>
      <c r="DM36" t="s">
        <v>49</v>
      </c>
      <c r="DN36">
        <v>1</v>
      </c>
      <c r="DW36">
        <v>35</v>
      </c>
      <c r="EB36" s="3">
        <v>35</v>
      </c>
      <c r="EC36" s="3" t="s">
        <v>148</v>
      </c>
      <c r="ED36" s="3">
        <v>1</v>
      </c>
      <c r="EE36" s="9">
        <f t="shared" si="51"/>
        <v>0.25188916876574308</v>
      </c>
      <c r="EG36">
        <v>35</v>
      </c>
      <c r="EH36" t="s">
        <v>651</v>
      </c>
      <c r="EI36" t="s">
        <v>181</v>
      </c>
      <c r="EJ36">
        <v>1</v>
      </c>
      <c r="EN36" t="s">
        <v>1633</v>
      </c>
      <c r="EO36">
        <v>3272</v>
      </c>
      <c r="EU36">
        <v>35</v>
      </c>
      <c r="EZ36">
        <v>35</v>
      </c>
      <c r="FE36">
        <v>35</v>
      </c>
      <c r="FF36" t="s">
        <v>115</v>
      </c>
      <c r="FG36" t="s">
        <v>62</v>
      </c>
      <c r="FH36">
        <v>1</v>
      </c>
      <c r="FL36">
        <v>35</v>
      </c>
      <c r="FQ36" t="s">
        <v>1633</v>
      </c>
      <c r="FR36">
        <v>1750</v>
      </c>
      <c r="FS36" s="9">
        <f t="shared" si="62"/>
        <v>100</v>
      </c>
      <c r="FX36">
        <v>35</v>
      </c>
      <c r="GD36">
        <v>35</v>
      </c>
      <c r="GI36">
        <v>35</v>
      </c>
      <c r="GJ36" t="s">
        <v>1664</v>
      </c>
      <c r="GK36">
        <v>1</v>
      </c>
      <c r="GM36" t="s">
        <v>1633</v>
      </c>
      <c r="GN36">
        <v>1477</v>
      </c>
      <c r="GO36" s="9">
        <f t="shared" si="64"/>
        <v>100</v>
      </c>
      <c r="GT36">
        <v>35</v>
      </c>
      <c r="GY36">
        <v>35</v>
      </c>
      <c r="HD36">
        <v>35</v>
      </c>
      <c r="HE36" t="s">
        <v>1691</v>
      </c>
      <c r="HF36">
        <v>1</v>
      </c>
      <c r="HP36">
        <v>35</v>
      </c>
      <c r="HU36">
        <v>35</v>
      </c>
      <c r="HZ36">
        <v>35</v>
      </c>
    </row>
    <row r="37" spans="1:234" x14ac:dyDescent="0.15">
      <c r="A37">
        <v>36</v>
      </c>
      <c r="F37">
        <v>36</v>
      </c>
      <c r="K37">
        <v>36</v>
      </c>
      <c r="O37">
        <v>36</v>
      </c>
      <c r="S37">
        <v>36</v>
      </c>
      <c r="Y37">
        <v>3</v>
      </c>
      <c r="Z37" s="13" t="s">
        <v>19</v>
      </c>
      <c r="AA37" s="8">
        <f t="shared" si="23"/>
        <v>0.1413094677343382</v>
      </c>
      <c r="AG37">
        <v>36</v>
      </c>
      <c r="AK37">
        <v>36</v>
      </c>
      <c r="AO37" s="3">
        <v>36</v>
      </c>
      <c r="AP37" s="3" t="s">
        <v>1412</v>
      </c>
      <c r="AQ37" s="3" t="s">
        <v>49</v>
      </c>
      <c r="AR37" s="3">
        <v>1</v>
      </c>
      <c r="AY37">
        <v>5</v>
      </c>
      <c r="AZ37" t="s">
        <v>39</v>
      </c>
      <c r="BA37" s="8">
        <f t="shared" si="26"/>
        <v>0.23551577955723035</v>
      </c>
      <c r="BF37">
        <v>36</v>
      </c>
      <c r="BK37">
        <v>36</v>
      </c>
      <c r="BP37" s="3">
        <v>36</v>
      </c>
      <c r="BQ37" s="3" t="s">
        <v>1029</v>
      </c>
      <c r="BR37" s="3" t="s">
        <v>80</v>
      </c>
      <c r="BS37" s="3">
        <v>1</v>
      </c>
      <c r="BT37" s="9">
        <f t="shared" si="78"/>
        <v>1.2048192771084338</v>
      </c>
      <c r="BV37" t="s">
        <v>39</v>
      </c>
      <c r="BW37">
        <v>76</v>
      </c>
      <c r="BX37">
        <f t="shared" si="33"/>
        <v>0.40107657396168661</v>
      </c>
      <c r="CD37">
        <v>36</v>
      </c>
      <c r="CI37" s="3">
        <v>36</v>
      </c>
      <c r="CJ37" s="3" t="s">
        <v>1633</v>
      </c>
      <c r="CK37" s="3">
        <v>618</v>
      </c>
      <c r="CL37" s="9">
        <f t="shared" si="37"/>
        <v>100</v>
      </c>
      <c r="CN37">
        <v>36</v>
      </c>
      <c r="CO37" t="s">
        <v>966</v>
      </c>
      <c r="CP37" t="s">
        <v>67</v>
      </c>
      <c r="CQ37">
        <v>1</v>
      </c>
      <c r="CT37" t="s">
        <v>18</v>
      </c>
      <c r="CU37">
        <v>48</v>
      </c>
      <c r="CV37" s="11">
        <f t="shared" si="40"/>
        <v>0.52134245682632785</v>
      </c>
      <c r="DA37">
        <v>36</v>
      </c>
      <c r="DF37">
        <v>36</v>
      </c>
      <c r="DK37">
        <v>36</v>
      </c>
      <c r="DL37" t="s">
        <v>983</v>
      </c>
      <c r="DM37" t="s">
        <v>27</v>
      </c>
      <c r="DN37">
        <v>1</v>
      </c>
      <c r="DW37">
        <v>36</v>
      </c>
      <c r="EB37" s="3">
        <v>36</v>
      </c>
      <c r="EC37" s="3" t="s">
        <v>1181</v>
      </c>
      <c r="ED37" s="3">
        <v>1</v>
      </c>
      <c r="EE37" s="9">
        <f t="shared" si="51"/>
        <v>0.25188916876574308</v>
      </c>
      <c r="EG37">
        <v>36</v>
      </c>
      <c r="EH37" t="s">
        <v>563</v>
      </c>
      <c r="EI37" t="s">
        <v>205</v>
      </c>
      <c r="EJ37">
        <v>1</v>
      </c>
      <c r="EU37">
        <v>36</v>
      </c>
      <c r="EZ37">
        <v>36</v>
      </c>
      <c r="FE37">
        <v>36</v>
      </c>
      <c r="FF37" t="s">
        <v>664</v>
      </c>
      <c r="FG37" t="s">
        <v>25</v>
      </c>
      <c r="FH37">
        <v>1</v>
      </c>
      <c r="FL37">
        <v>36</v>
      </c>
      <c r="FX37">
        <v>36</v>
      </c>
      <c r="GD37">
        <v>36</v>
      </c>
      <c r="GI37">
        <v>36</v>
      </c>
      <c r="GJ37" t="s">
        <v>1642</v>
      </c>
      <c r="GK37">
        <v>1</v>
      </c>
      <c r="GT37">
        <v>36</v>
      </c>
      <c r="GY37">
        <v>36</v>
      </c>
      <c r="HD37">
        <v>36</v>
      </c>
      <c r="HE37" t="s">
        <v>1662</v>
      </c>
      <c r="HF37">
        <v>1</v>
      </c>
      <c r="HP37">
        <v>36</v>
      </c>
      <c r="HU37">
        <v>36</v>
      </c>
      <c r="HZ37">
        <v>36</v>
      </c>
    </row>
    <row r="38" spans="1:234" x14ac:dyDescent="0.15">
      <c r="A38">
        <v>37</v>
      </c>
      <c r="F38">
        <v>37</v>
      </c>
      <c r="K38">
        <v>37</v>
      </c>
      <c r="O38">
        <v>37</v>
      </c>
      <c r="S38">
        <v>37</v>
      </c>
      <c r="Y38">
        <v>2131</v>
      </c>
      <c r="Z38" s="13" t="s">
        <v>1633</v>
      </c>
      <c r="AA38" s="8">
        <f t="shared" si="23"/>
        <v>100.37682524729156</v>
      </c>
      <c r="AG38">
        <v>37</v>
      </c>
      <c r="AK38">
        <v>37</v>
      </c>
      <c r="AO38" s="3">
        <v>37</v>
      </c>
      <c r="AP38" s="3" t="s">
        <v>825</v>
      </c>
      <c r="AQ38" s="3" t="s">
        <v>50</v>
      </c>
      <c r="AR38" s="3">
        <v>1</v>
      </c>
      <c r="AY38">
        <v>2395</v>
      </c>
      <c r="AZ38" t="s">
        <v>1633</v>
      </c>
      <c r="BA38" s="8">
        <f t="shared" si="26"/>
        <v>112.81205840791333</v>
      </c>
      <c r="BF38">
        <v>37</v>
      </c>
      <c r="BK38">
        <v>37</v>
      </c>
      <c r="BP38" s="3">
        <v>37</v>
      </c>
      <c r="BQ38" s="3" t="s">
        <v>307</v>
      </c>
      <c r="BR38" s="3" t="s">
        <v>80</v>
      </c>
      <c r="BS38" s="3">
        <v>1</v>
      </c>
      <c r="BT38" s="9">
        <f t="shared" si="78"/>
        <v>1.2048192771084338</v>
      </c>
      <c r="BV38" t="s">
        <v>1633</v>
      </c>
      <c r="BW38">
        <v>18949</v>
      </c>
      <c r="BX38">
        <f t="shared" si="33"/>
        <v>100</v>
      </c>
      <c r="CD38">
        <v>37</v>
      </c>
      <c r="CI38">
        <v>37</v>
      </c>
      <c r="CN38">
        <v>37</v>
      </c>
      <c r="CO38" t="s">
        <v>951</v>
      </c>
      <c r="CP38" t="s">
        <v>134</v>
      </c>
      <c r="CQ38">
        <v>1</v>
      </c>
      <c r="CT38" t="s">
        <v>1633</v>
      </c>
      <c r="CU38">
        <v>9207</v>
      </c>
      <c r="CV38" s="11">
        <f t="shared" si="40"/>
        <v>100</v>
      </c>
      <c r="DA38">
        <v>37</v>
      </c>
      <c r="DF38">
        <v>37</v>
      </c>
      <c r="DK38">
        <v>37</v>
      </c>
      <c r="DL38" t="s">
        <v>792</v>
      </c>
      <c r="DM38" t="s">
        <v>27</v>
      </c>
      <c r="DN38">
        <v>1</v>
      </c>
      <c r="DW38">
        <v>37</v>
      </c>
      <c r="EB38" s="3">
        <v>37</v>
      </c>
      <c r="EC38" s="3" t="s">
        <v>1495</v>
      </c>
      <c r="ED38" s="3">
        <v>1</v>
      </c>
      <c r="EE38" s="9">
        <f t="shared" si="51"/>
        <v>0.25188916876574308</v>
      </c>
      <c r="EG38">
        <v>37</v>
      </c>
      <c r="EH38" t="s">
        <v>613</v>
      </c>
      <c r="EI38" t="s">
        <v>190</v>
      </c>
      <c r="EJ38">
        <v>1</v>
      </c>
      <c r="EU38">
        <v>37</v>
      </c>
      <c r="EZ38">
        <v>37</v>
      </c>
      <c r="FE38">
        <v>37</v>
      </c>
      <c r="FF38" t="s">
        <v>1461</v>
      </c>
      <c r="FG38" t="s">
        <v>80</v>
      </c>
      <c r="FH38">
        <v>1</v>
      </c>
      <c r="FL38">
        <v>37</v>
      </c>
      <c r="FX38">
        <v>37</v>
      </c>
      <c r="GD38">
        <v>37</v>
      </c>
      <c r="GI38">
        <v>37</v>
      </c>
      <c r="GJ38" t="s">
        <v>1680</v>
      </c>
      <c r="GK38">
        <v>1</v>
      </c>
      <c r="GT38">
        <v>37</v>
      </c>
      <c r="GY38">
        <v>37</v>
      </c>
      <c r="HD38">
        <v>37</v>
      </c>
      <c r="HE38" t="s">
        <v>1638</v>
      </c>
      <c r="HF38">
        <v>1</v>
      </c>
      <c r="HP38">
        <v>37</v>
      </c>
      <c r="HU38">
        <v>37</v>
      </c>
      <c r="HZ38">
        <v>37</v>
      </c>
    </row>
    <row r="39" spans="1:234" x14ac:dyDescent="0.15">
      <c r="A39">
        <v>38</v>
      </c>
      <c r="F39">
        <v>38</v>
      </c>
      <c r="K39">
        <v>38</v>
      </c>
      <c r="O39">
        <v>38</v>
      </c>
      <c r="S39">
        <v>38</v>
      </c>
      <c r="AG39">
        <v>38</v>
      </c>
      <c r="AK39">
        <v>38</v>
      </c>
      <c r="AO39" s="3">
        <v>38</v>
      </c>
      <c r="AP39" s="3" t="s">
        <v>1410</v>
      </c>
      <c r="AQ39" s="3" t="s">
        <v>80</v>
      </c>
      <c r="AR39" s="3">
        <v>1</v>
      </c>
      <c r="BF39">
        <v>38</v>
      </c>
      <c r="BK39">
        <v>38</v>
      </c>
      <c r="BP39" s="3">
        <v>38</v>
      </c>
      <c r="BQ39" s="3" t="s">
        <v>463</v>
      </c>
      <c r="BR39" s="3" t="s">
        <v>87</v>
      </c>
      <c r="BS39" s="3">
        <v>1</v>
      </c>
      <c r="BT39" s="9">
        <f t="shared" si="78"/>
        <v>1.2048192771084338</v>
      </c>
      <c r="BX39">
        <f t="shared" si="33"/>
        <v>0</v>
      </c>
      <c r="CD39">
        <v>38</v>
      </c>
      <c r="CI39">
        <v>38</v>
      </c>
      <c r="CN39">
        <v>38</v>
      </c>
      <c r="CO39" t="s">
        <v>1320</v>
      </c>
      <c r="CP39" t="s">
        <v>60</v>
      </c>
      <c r="CQ39">
        <v>1</v>
      </c>
      <c r="DA39">
        <v>38</v>
      </c>
      <c r="DF39">
        <v>38</v>
      </c>
      <c r="DK39">
        <v>38</v>
      </c>
      <c r="DL39" t="s">
        <v>992</v>
      </c>
      <c r="DM39" t="s">
        <v>87</v>
      </c>
      <c r="DN39">
        <v>1</v>
      </c>
      <c r="DW39">
        <v>38</v>
      </c>
      <c r="EB39" s="3">
        <v>38</v>
      </c>
      <c r="EC39" s="3" t="s">
        <v>1497</v>
      </c>
      <c r="ED39" s="3">
        <v>1</v>
      </c>
      <c r="EE39" s="9">
        <f t="shared" si="51"/>
        <v>0.25188916876574308</v>
      </c>
      <c r="EG39">
        <v>38</v>
      </c>
      <c r="EH39" t="s">
        <v>467</v>
      </c>
      <c r="EI39" t="s">
        <v>43</v>
      </c>
      <c r="EJ39">
        <v>1</v>
      </c>
      <c r="EU39">
        <v>38</v>
      </c>
      <c r="EZ39">
        <v>38</v>
      </c>
      <c r="FE39">
        <v>38</v>
      </c>
      <c r="FF39" t="s">
        <v>1559</v>
      </c>
      <c r="FG39" t="s">
        <v>25</v>
      </c>
      <c r="FH39">
        <v>1</v>
      </c>
      <c r="FL39">
        <v>38</v>
      </c>
      <c r="FX39">
        <v>38</v>
      </c>
      <c r="GD39">
        <v>38</v>
      </c>
      <c r="GI39">
        <v>38</v>
      </c>
      <c r="GJ39" t="s">
        <v>1650</v>
      </c>
      <c r="GK39">
        <v>1</v>
      </c>
      <c r="GT39">
        <v>38</v>
      </c>
      <c r="GY39">
        <v>38</v>
      </c>
      <c r="HD39">
        <v>38</v>
      </c>
      <c r="HE39" t="s">
        <v>1704</v>
      </c>
      <c r="HF39">
        <v>1</v>
      </c>
      <c r="HP39">
        <v>38</v>
      </c>
      <c r="HU39">
        <v>38</v>
      </c>
      <c r="HZ39">
        <v>38</v>
      </c>
    </row>
    <row r="40" spans="1:234" x14ac:dyDescent="0.15">
      <c r="A40">
        <v>39</v>
      </c>
      <c r="F40">
        <v>39</v>
      </c>
      <c r="K40">
        <v>39</v>
      </c>
      <c r="O40">
        <v>39</v>
      </c>
      <c r="S40">
        <v>39</v>
      </c>
      <c r="AG40">
        <v>39</v>
      </c>
      <c r="AK40">
        <v>39</v>
      </c>
      <c r="AO40" s="3">
        <v>39</v>
      </c>
      <c r="AP40" s="3" t="s">
        <v>823</v>
      </c>
      <c r="AQ40" s="3" t="s">
        <v>80</v>
      </c>
      <c r="AR40" s="3">
        <v>1</v>
      </c>
      <c r="BF40">
        <v>39</v>
      </c>
      <c r="BK40">
        <v>39</v>
      </c>
      <c r="BP40" s="3">
        <v>39</v>
      </c>
      <c r="BQ40" s="3" t="s">
        <v>1466</v>
      </c>
      <c r="BR40" s="3" t="s">
        <v>80</v>
      </c>
      <c r="BS40" s="3">
        <v>1</v>
      </c>
      <c r="BT40" s="9">
        <f t="shared" si="78"/>
        <v>1.2048192771084338</v>
      </c>
      <c r="BX40">
        <f t="shared" si="33"/>
        <v>0</v>
      </c>
      <c r="CD40">
        <v>39</v>
      </c>
      <c r="CI40">
        <v>39</v>
      </c>
      <c r="CN40">
        <v>39</v>
      </c>
      <c r="CO40" t="s">
        <v>911</v>
      </c>
      <c r="CP40" t="s">
        <v>67</v>
      </c>
      <c r="CQ40">
        <v>1</v>
      </c>
      <c r="DA40">
        <v>39</v>
      </c>
      <c r="DF40">
        <v>39</v>
      </c>
      <c r="DK40">
        <v>39</v>
      </c>
      <c r="DL40" t="s">
        <v>240</v>
      </c>
      <c r="DM40" t="s">
        <v>27</v>
      </c>
      <c r="DN40">
        <v>1</v>
      </c>
      <c r="DW40">
        <v>39</v>
      </c>
      <c r="EB40" s="3">
        <v>39</v>
      </c>
      <c r="EC40" s="3" t="s">
        <v>1421</v>
      </c>
      <c r="ED40" s="3">
        <v>1</v>
      </c>
      <c r="EE40" s="9">
        <f t="shared" si="51"/>
        <v>0.25188916876574308</v>
      </c>
      <c r="EG40">
        <v>39</v>
      </c>
      <c r="EH40" t="s">
        <v>567</v>
      </c>
      <c r="EI40" t="s">
        <v>148</v>
      </c>
      <c r="EJ40">
        <v>1</v>
      </c>
      <c r="EU40">
        <v>39</v>
      </c>
      <c r="EZ40">
        <v>39</v>
      </c>
      <c r="FE40">
        <v>39</v>
      </c>
      <c r="FF40" t="s">
        <v>1557</v>
      </c>
      <c r="FG40" t="s">
        <v>25</v>
      </c>
      <c r="FH40">
        <v>1</v>
      </c>
      <c r="FL40">
        <v>39</v>
      </c>
      <c r="FX40">
        <v>39</v>
      </c>
      <c r="GD40">
        <v>39</v>
      </c>
      <c r="GI40">
        <v>39</v>
      </c>
      <c r="GJ40" t="s">
        <v>1719</v>
      </c>
      <c r="GK40">
        <v>1</v>
      </c>
      <c r="GT40">
        <v>39</v>
      </c>
      <c r="GY40">
        <v>39</v>
      </c>
      <c r="HD40">
        <v>39</v>
      </c>
      <c r="HE40" t="s">
        <v>1685</v>
      </c>
      <c r="HF40">
        <v>1</v>
      </c>
      <c r="HP40">
        <v>39</v>
      </c>
      <c r="HU40">
        <v>39</v>
      </c>
      <c r="HZ40">
        <v>39</v>
      </c>
    </row>
    <row r="41" spans="1:234" x14ac:dyDescent="0.15">
      <c r="A41">
        <v>40</v>
      </c>
      <c r="F41">
        <v>40</v>
      </c>
      <c r="K41">
        <v>40</v>
      </c>
      <c r="O41">
        <v>40</v>
      </c>
      <c r="S41">
        <v>40</v>
      </c>
      <c r="AG41">
        <v>40</v>
      </c>
      <c r="AK41">
        <v>40</v>
      </c>
      <c r="AO41" s="3">
        <v>40</v>
      </c>
      <c r="AP41" s="3" t="s">
        <v>717</v>
      </c>
      <c r="AQ41" s="3" t="s">
        <v>50</v>
      </c>
      <c r="AR41" s="3">
        <v>1</v>
      </c>
      <c r="BF41">
        <v>40</v>
      </c>
      <c r="BK41">
        <v>40</v>
      </c>
      <c r="BP41" s="3">
        <v>40</v>
      </c>
      <c r="BQ41" s="3" t="s">
        <v>1254</v>
      </c>
      <c r="BR41" s="3" t="s">
        <v>110</v>
      </c>
      <c r="BS41" s="3">
        <v>1</v>
      </c>
      <c r="BT41" s="9">
        <f t="shared" si="78"/>
        <v>1.2048192771084338</v>
      </c>
      <c r="BX41">
        <f t="shared" si="33"/>
        <v>0</v>
      </c>
      <c r="CD41">
        <v>40</v>
      </c>
      <c r="CI41">
        <v>40</v>
      </c>
      <c r="CN41">
        <v>40</v>
      </c>
      <c r="CO41" t="s">
        <v>925</v>
      </c>
      <c r="CP41" t="s">
        <v>50</v>
      </c>
      <c r="CQ41">
        <v>1</v>
      </c>
      <c r="DA41">
        <v>40</v>
      </c>
      <c r="DF41">
        <v>40</v>
      </c>
      <c r="DK41">
        <v>40</v>
      </c>
      <c r="DL41" t="s">
        <v>1201</v>
      </c>
      <c r="DM41" t="s">
        <v>317</v>
      </c>
      <c r="DN41">
        <v>1</v>
      </c>
      <c r="DW41">
        <v>40</v>
      </c>
      <c r="EB41" s="3">
        <v>40</v>
      </c>
      <c r="EC41" s="3" t="s">
        <v>628</v>
      </c>
      <c r="ED41" s="3">
        <v>1</v>
      </c>
      <c r="EE41" s="9">
        <f t="shared" si="51"/>
        <v>0.25188916876574308</v>
      </c>
      <c r="EG41">
        <v>40</v>
      </c>
      <c r="EH41" t="s">
        <v>884</v>
      </c>
      <c r="EI41" t="s">
        <v>642</v>
      </c>
      <c r="EJ41">
        <v>1</v>
      </c>
      <c r="EU41">
        <v>40</v>
      </c>
      <c r="EZ41">
        <v>40</v>
      </c>
      <c r="FE41">
        <v>40</v>
      </c>
      <c r="FF41" t="s">
        <v>149</v>
      </c>
      <c r="FG41" t="s">
        <v>25</v>
      </c>
      <c r="FH41">
        <v>1</v>
      </c>
      <c r="FL41">
        <v>40</v>
      </c>
      <c r="FX41">
        <v>40</v>
      </c>
      <c r="GD41">
        <v>40</v>
      </c>
      <c r="GI41">
        <v>40</v>
      </c>
      <c r="GJ41" t="s">
        <v>1679</v>
      </c>
      <c r="GK41">
        <v>1</v>
      </c>
      <c r="GT41">
        <v>40</v>
      </c>
      <c r="GY41">
        <v>40</v>
      </c>
      <c r="HD41">
        <v>40</v>
      </c>
      <c r="HE41" t="s">
        <v>1706</v>
      </c>
      <c r="HF41">
        <v>1</v>
      </c>
      <c r="HP41">
        <v>40</v>
      </c>
      <c r="HU41">
        <v>40</v>
      </c>
      <c r="HZ41">
        <v>40</v>
      </c>
    </row>
    <row r="42" spans="1:234" x14ac:dyDescent="0.15">
      <c r="A42">
        <v>41</v>
      </c>
      <c r="F42">
        <v>41</v>
      </c>
      <c r="K42">
        <v>41</v>
      </c>
      <c r="O42">
        <v>41</v>
      </c>
      <c r="S42">
        <v>41</v>
      </c>
      <c r="AG42">
        <v>41</v>
      </c>
      <c r="AK42">
        <v>41</v>
      </c>
      <c r="AO42" s="3">
        <v>41</v>
      </c>
      <c r="AP42" s="3" t="s">
        <v>1409</v>
      </c>
      <c r="AQ42" s="3" t="s">
        <v>50</v>
      </c>
      <c r="AR42" s="3">
        <v>1</v>
      </c>
      <c r="BF42">
        <v>41</v>
      </c>
      <c r="BK42">
        <v>41</v>
      </c>
      <c r="BP42" s="3">
        <v>41</v>
      </c>
      <c r="BQ42" s="3" t="s">
        <v>1457</v>
      </c>
      <c r="BR42" s="3" t="s">
        <v>80</v>
      </c>
      <c r="BS42" s="3">
        <v>1</v>
      </c>
      <c r="BT42" s="9">
        <f t="shared" si="78"/>
        <v>1.2048192771084338</v>
      </c>
      <c r="BX42">
        <f t="shared" si="33"/>
        <v>0</v>
      </c>
      <c r="CD42">
        <v>41</v>
      </c>
      <c r="CI42">
        <v>41</v>
      </c>
      <c r="CN42">
        <v>41</v>
      </c>
      <c r="CO42" t="s">
        <v>514</v>
      </c>
      <c r="CP42" t="s">
        <v>27</v>
      </c>
      <c r="CQ42">
        <v>1</v>
      </c>
      <c r="DA42">
        <v>41</v>
      </c>
      <c r="DF42">
        <v>41</v>
      </c>
      <c r="DK42">
        <v>41</v>
      </c>
      <c r="DL42" t="s">
        <v>802</v>
      </c>
      <c r="DM42" t="s">
        <v>80</v>
      </c>
      <c r="DN42">
        <v>1</v>
      </c>
      <c r="DW42">
        <v>41</v>
      </c>
      <c r="EB42" s="3">
        <v>41</v>
      </c>
      <c r="EC42" s="3" t="s">
        <v>1032</v>
      </c>
      <c r="ED42" s="3">
        <v>1</v>
      </c>
      <c r="EE42" s="9">
        <f t="shared" si="51"/>
        <v>0.25188916876574308</v>
      </c>
      <c r="EG42">
        <v>41</v>
      </c>
      <c r="EH42" t="s">
        <v>635</v>
      </c>
      <c r="EI42" t="s">
        <v>213</v>
      </c>
      <c r="EJ42">
        <v>1</v>
      </c>
      <c r="EU42">
        <v>41</v>
      </c>
      <c r="EZ42">
        <v>41</v>
      </c>
      <c r="FE42">
        <v>41</v>
      </c>
      <c r="FF42" t="s">
        <v>1460</v>
      </c>
      <c r="FG42" t="s">
        <v>80</v>
      </c>
      <c r="FH42">
        <v>1</v>
      </c>
      <c r="FL42">
        <v>41</v>
      </c>
      <c r="FX42">
        <v>41</v>
      </c>
      <c r="GD42">
        <v>41</v>
      </c>
      <c r="GI42">
        <v>41</v>
      </c>
      <c r="GJ42" t="s">
        <v>1716</v>
      </c>
      <c r="GK42">
        <v>1</v>
      </c>
      <c r="GT42">
        <v>41</v>
      </c>
      <c r="GY42">
        <v>41</v>
      </c>
      <c r="HD42">
        <v>41</v>
      </c>
      <c r="HE42" t="s">
        <v>1670</v>
      </c>
      <c r="HF42">
        <v>1</v>
      </c>
      <c r="HP42">
        <v>41</v>
      </c>
      <c r="HU42">
        <v>41</v>
      </c>
      <c r="HZ42">
        <v>41</v>
      </c>
    </row>
    <row r="43" spans="1:234" x14ac:dyDescent="0.15">
      <c r="A43">
        <v>42</v>
      </c>
      <c r="F43">
        <v>42</v>
      </c>
      <c r="K43">
        <v>42</v>
      </c>
      <c r="O43">
        <v>42</v>
      </c>
      <c r="S43">
        <v>42</v>
      </c>
      <c r="AG43">
        <v>42</v>
      </c>
      <c r="AK43">
        <v>42</v>
      </c>
      <c r="AO43" s="3">
        <v>42</v>
      </c>
      <c r="AP43" s="3" t="s">
        <v>161</v>
      </c>
      <c r="AQ43" s="3" t="s">
        <v>80</v>
      </c>
      <c r="AR43" s="3">
        <v>1</v>
      </c>
      <c r="BF43">
        <v>42</v>
      </c>
      <c r="BK43">
        <v>42</v>
      </c>
      <c r="BP43" s="3">
        <v>42</v>
      </c>
      <c r="BQ43" s="3" t="s">
        <v>1163</v>
      </c>
      <c r="BR43" s="3" t="s">
        <v>50</v>
      </c>
      <c r="BS43" s="3">
        <v>1</v>
      </c>
      <c r="BT43" s="9">
        <f t="shared" si="78"/>
        <v>1.2048192771084338</v>
      </c>
      <c r="BX43">
        <f t="shared" si="33"/>
        <v>0</v>
      </c>
      <c r="CD43">
        <v>42</v>
      </c>
      <c r="CI43">
        <v>42</v>
      </c>
      <c r="CN43">
        <v>42</v>
      </c>
      <c r="CO43" t="s">
        <v>322</v>
      </c>
      <c r="CP43" t="s">
        <v>50</v>
      </c>
      <c r="CQ43">
        <v>1</v>
      </c>
      <c r="DA43">
        <v>42</v>
      </c>
      <c r="DF43">
        <v>42</v>
      </c>
      <c r="DK43">
        <v>42</v>
      </c>
      <c r="DL43" t="s">
        <v>448</v>
      </c>
      <c r="DM43" t="s">
        <v>50</v>
      </c>
      <c r="DN43">
        <v>1</v>
      </c>
      <c r="DW43">
        <v>42</v>
      </c>
      <c r="EB43" s="3">
        <v>42</v>
      </c>
      <c r="EC43" s="3" t="s">
        <v>1746</v>
      </c>
      <c r="ED43" s="3">
        <v>1</v>
      </c>
      <c r="EE43" s="9">
        <f t="shared" si="51"/>
        <v>0.25188916876574308</v>
      </c>
      <c r="EG43">
        <v>42</v>
      </c>
      <c r="EH43" t="s">
        <v>177</v>
      </c>
      <c r="EI43" t="s">
        <v>178</v>
      </c>
      <c r="EJ43">
        <v>1</v>
      </c>
      <c r="EU43">
        <v>42</v>
      </c>
      <c r="EZ43">
        <v>42</v>
      </c>
      <c r="FE43">
        <v>42</v>
      </c>
      <c r="FF43" t="s">
        <v>647</v>
      </c>
      <c r="FG43" t="s">
        <v>61</v>
      </c>
      <c r="FH43">
        <v>1</v>
      </c>
      <c r="FL43">
        <v>42</v>
      </c>
      <c r="FX43">
        <v>42</v>
      </c>
      <c r="GD43">
        <v>42</v>
      </c>
      <c r="GI43">
        <v>42</v>
      </c>
      <c r="GJ43" t="s">
        <v>1675</v>
      </c>
      <c r="GK43">
        <v>1</v>
      </c>
      <c r="GT43">
        <v>42</v>
      </c>
      <c r="GY43">
        <v>42</v>
      </c>
      <c r="HD43">
        <v>42</v>
      </c>
      <c r="HE43" t="s">
        <v>1699</v>
      </c>
      <c r="HF43">
        <v>1</v>
      </c>
      <c r="HP43">
        <v>42</v>
      </c>
      <c r="HU43">
        <v>42</v>
      </c>
      <c r="HZ43">
        <v>42</v>
      </c>
    </row>
    <row r="44" spans="1:234" x14ac:dyDescent="0.15">
      <c r="A44">
        <v>43</v>
      </c>
      <c r="F44">
        <v>43</v>
      </c>
      <c r="K44">
        <v>43</v>
      </c>
      <c r="O44">
        <v>43</v>
      </c>
      <c r="S44">
        <v>43</v>
      </c>
      <c r="AG44">
        <v>43</v>
      </c>
      <c r="AK44">
        <v>43</v>
      </c>
      <c r="AO44" s="3">
        <v>43</v>
      </c>
      <c r="AP44" s="3" t="s">
        <v>948</v>
      </c>
      <c r="AQ44" s="3" t="s">
        <v>49</v>
      </c>
      <c r="AR44" s="3">
        <v>1</v>
      </c>
      <c r="BF44">
        <v>43</v>
      </c>
      <c r="BK44">
        <v>43</v>
      </c>
      <c r="BP44" s="3">
        <v>43</v>
      </c>
      <c r="BQ44" s="3" t="s">
        <v>770</v>
      </c>
      <c r="BR44" s="3" t="s">
        <v>80</v>
      </c>
      <c r="BS44" s="3">
        <v>1</v>
      </c>
      <c r="BT44" s="9">
        <f t="shared" si="78"/>
        <v>1.2048192771084338</v>
      </c>
      <c r="BX44">
        <f t="shared" si="33"/>
        <v>0</v>
      </c>
      <c r="CD44">
        <v>43</v>
      </c>
      <c r="CI44">
        <v>43</v>
      </c>
      <c r="CN44">
        <v>43</v>
      </c>
      <c r="CO44" t="s">
        <v>593</v>
      </c>
      <c r="CP44" t="s">
        <v>80</v>
      </c>
      <c r="CQ44">
        <v>1</v>
      </c>
      <c r="DA44">
        <v>43</v>
      </c>
      <c r="DF44">
        <v>43</v>
      </c>
      <c r="DK44">
        <v>43</v>
      </c>
      <c r="DL44" t="s">
        <v>1258</v>
      </c>
      <c r="DM44" t="s">
        <v>67</v>
      </c>
      <c r="DN44">
        <v>1</v>
      </c>
      <c r="DW44">
        <v>43</v>
      </c>
      <c r="EB44" s="3">
        <v>43</v>
      </c>
      <c r="EC44" s="3" t="s">
        <v>1265</v>
      </c>
      <c r="ED44" s="3">
        <v>1</v>
      </c>
      <c r="EE44" s="9">
        <f t="shared" si="51"/>
        <v>0.25188916876574308</v>
      </c>
      <c r="EG44">
        <v>43</v>
      </c>
      <c r="EH44" t="s">
        <v>79</v>
      </c>
      <c r="EI44" t="s">
        <v>80</v>
      </c>
      <c r="EJ44">
        <v>1</v>
      </c>
      <c r="EU44">
        <v>43</v>
      </c>
      <c r="EZ44">
        <v>43</v>
      </c>
      <c r="FE44">
        <v>43</v>
      </c>
      <c r="FF44" t="s">
        <v>343</v>
      </c>
      <c r="FG44" t="s">
        <v>27</v>
      </c>
      <c r="FH44">
        <v>1</v>
      </c>
      <c r="FL44">
        <v>43</v>
      </c>
      <c r="FX44">
        <v>43</v>
      </c>
      <c r="GD44">
        <v>43</v>
      </c>
      <c r="GI44">
        <v>43</v>
      </c>
      <c r="GJ44" t="s">
        <v>1676</v>
      </c>
      <c r="GK44">
        <v>1</v>
      </c>
      <c r="GT44">
        <v>43</v>
      </c>
      <c r="GY44">
        <v>43</v>
      </c>
      <c r="HD44">
        <v>43</v>
      </c>
      <c r="HE44" t="s">
        <v>1656</v>
      </c>
      <c r="HF44">
        <v>1</v>
      </c>
      <c r="HP44">
        <v>43</v>
      </c>
      <c r="HU44">
        <v>43</v>
      </c>
      <c r="HZ44">
        <v>43</v>
      </c>
    </row>
    <row r="45" spans="1:234" x14ac:dyDescent="0.15">
      <c r="A45">
        <v>44</v>
      </c>
      <c r="F45">
        <v>44</v>
      </c>
      <c r="K45">
        <v>44</v>
      </c>
      <c r="O45">
        <v>44</v>
      </c>
      <c r="S45">
        <v>44</v>
      </c>
      <c r="AG45">
        <v>44</v>
      </c>
      <c r="AK45">
        <v>44</v>
      </c>
      <c r="AO45" s="3">
        <v>44</v>
      </c>
      <c r="AP45" s="3" t="s">
        <v>1004</v>
      </c>
      <c r="AQ45" s="3" t="s">
        <v>80</v>
      </c>
      <c r="AR45" s="3">
        <v>1</v>
      </c>
      <c r="BF45">
        <v>44</v>
      </c>
      <c r="BK45">
        <v>44</v>
      </c>
      <c r="BP45" s="3">
        <v>44</v>
      </c>
      <c r="BQ45" s="3" t="s">
        <v>648</v>
      </c>
      <c r="BR45" s="3" t="s">
        <v>27</v>
      </c>
      <c r="BS45" s="3">
        <v>1</v>
      </c>
      <c r="BT45" s="9">
        <f t="shared" si="78"/>
        <v>1.2048192771084338</v>
      </c>
      <c r="BX45">
        <f t="shared" si="33"/>
        <v>0</v>
      </c>
      <c r="CD45">
        <v>44</v>
      </c>
      <c r="CI45">
        <v>44</v>
      </c>
      <c r="CN45">
        <v>44</v>
      </c>
      <c r="CO45" t="s">
        <v>1506</v>
      </c>
      <c r="CP45" t="s">
        <v>87</v>
      </c>
      <c r="CQ45">
        <v>1</v>
      </c>
      <c r="DA45">
        <v>44</v>
      </c>
      <c r="DF45">
        <v>44</v>
      </c>
      <c r="DK45">
        <v>44</v>
      </c>
      <c r="DL45" t="s">
        <v>347</v>
      </c>
      <c r="DM45" t="s">
        <v>67</v>
      </c>
      <c r="DN45">
        <v>1</v>
      </c>
      <c r="DW45">
        <v>44</v>
      </c>
      <c r="EB45" s="3">
        <v>44</v>
      </c>
      <c r="EC45" s="3" t="s">
        <v>566</v>
      </c>
      <c r="ED45" s="3">
        <v>1</v>
      </c>
      <c r="EE45" s="9">
        <f t="shared" si="51"/>
        <v>0.25188916876574308</v>
      </c>
      <c r="EG45">
        <v>44</v>
      </c>
      <c r="EH45" t="s">
        <v>638</v>
      </c>
      <c r="EI45" t="s">
        <v>28</v>
      </c>
      <c r="EJ45">
        <v>1</v>
      </c>
      <c r="EU45">
        <v>44</v>
      </c>
      <c r="EZ45">
        <v>44</v>
      </c>
      <c r="FE45">
        <v>44</v>
      </c>
      <c r="FF45" t="s">
        <v>1456</v>
      </c>
      <c r="FG45" t="s">
        <v>80</v>
      </c>
      <c r="FH45">
        <v>1</v>
      </c>
      <c r="FL45">
        <v>44</v>
      </c>
      <c r="FX45">
        <v>44</v>
      </c>
      <c r="GD45">
        <v>44</v>
      </c>
      <c r="GI45">
        <v>44</v>
      </c>
      <c r="GJ45" t="s">
        <v>1633</v>
      </c>
      <c r="GK45">
        <v>44</v>
      </c>
      <c r="GT45">
        <v>44</v>
      </c>
      <c r="GY45">
        <v>44</v>
      </c>
      <c r="HD45">
        <v>44</v>
      </c>
      <c r="HE45" t="s">
        <v>1707</v>
      </c>
      <c r="HF45">
        <v>1</v>
      </c>
      <c r="HP45">
        <v>44</v>
      </c>
      <c r="HU45">
        <v>44</v>
      </c>
      <c r="HZ45">
        <v>44</v>
      </c>
    </row>
    <row r="46" spans="1:234" x14ac:dyDescent="0.15">
      <c r="A46">
        <v>45</v>
      </c>
      <c r="F46">
        <v>45</v>
      </c>
      <c r="K46">
        <v>45</v>
      </c>
      <c r="O46">
        <v>45</v>
      </c>
      <c r="S46">
        <v>45</v>
      </c>
      <c r="AG46">
        <v>45</v>
      </c>
      <c r="AK46">
        <v>45</v>
      </c>
      <c r="AO46" s="3">
        <v>45</v>
      </c>
      <c r="AP46" s="3" t="s">
        <v>227</v>
      </c>
      <c r="AQ46" s="3" t="s">
        <v>1427</v>
      </c>
      <c r="AR46" s="3">
        <v>1</v>
      </c>
      <c r="BF46">
        <v>45</v>
      </c>
      <c r="BK46">
        <v>45</v>
      </c>
      <c r="BP46" s="3">
        <v>45</v>
      </c>
      <c r="BQ46" s="3" t="s">
        <v>298</v>
      </c>
      <c r="BR46" s="3" t="s">
        <v>50</v>
      </c>
      <c r="BS46" s="3">
        <v>1</v>
      </c>
      <c r="BT46" s="9">
        <f t="shared" si="78"/>
        <v>1.2048192771084338</v>
      </c>
      <c r="BX46">
        <f t="shared" si="33"/>
        <v>0</v>
      </c>
      <c r="CD46">
        <v>45</v>
      </c>
      <c r="CI46">
        <v>45</v>
      </c>
      <c r="CN46">
        <v>45</v>
      </c>
      <c r="CO46" t="s">
        <v>484</v>
      </c>
      <c r="CP46" t="s">
        <v>80</v>
      </c>
      <c r="CQ46">
        <v>1</v>
      </c>
      <c r="DA46">
        <v>45</v>
      </c>
      <c r="DF46">
        <v>45</v>
      </c>
      <c r="DK46">
        <v>45</v>
      </c>
      <c r="DL46" t="s">
        <v>1194</v>
      </c>
      <c r="DM46" t="s">
        <v>67</v>
      </c>
      <c r="DN46">
        <v>1</v>
      </c>
      <c r="DW46">
        <v>45</v>
      </c>
      <c r="EB46" s="3">
        <v>45</v>
      </c>
      <c r="EC46" s="3" t="s">
        <v>620</v>
      </c>
      <c r="ED46" s="3">
        <v>1</v>
      </c>
      <c r="EE46" s="9">
        <f t="shared" si="51"/>
        <v>0.25188916876574308</v>
      </c>
      <c r="EG46">
        <v>45</v>
      </c>
      <c r="EH46" t="s">
        <v>1604</v>
      </c>
      <c r="EI46" t="s">
        <v>134</v>
      </c>
      <c r="EJ46">
        <v>1</v>
      </c>
      <c r="EU46">
        <v>45</v>
      </c>
      <c r="EZ46">
        <v>45</v>
      </c>
      <c r="FE46">
        <v>45</v>
      </c>
      <c r="FF46" t="s">
        <v>104</v>
      </c>
      <c r="FG46" t="s">
        <v>27</v>
      </c>
      <c r="FH46">
        <v>1</v>
      </c>
      <c r="FL46">
        <v>45</v>
      </c>
      <c r="FX46">
        <v>45</v>
      </c>
      <c r="GD46">
        <v>45</v>
      </c>
      <c r="GI46">
        <v>45</v>
      </c>
      <c r="GT46">
        <v>45</v>
      </c>
      <c r="GY46">
        <v>45</v>
      </c>
      <c r="HD46">
        <v>45</v>
      </c>
      <c r="HE46" t="s">
        <v>1633</v>
      </c>
      <c r="HF46">
        <v>44</v>
      </c>
      <c r="HP46">
        <v>45</v>
      </c>
      <c r="HU46">
        <v>45</v>
      </c>
      <c r="HZ46">
        <v>45</v>
      </c>
    </row>
    <row r="47" spans="1:234" x14ac:dyDescent="0.15">
      <c r="A47">
        <v>46</v>
      </c>
      <c r="F47">
        <v>46</v>
      </c>
      <c r="K47">
        <v>46</v>
      </c>
      <c r="O47">
        <v>46</v>
      </c>
      <c r="S47">
        <v>46</v>
      </c>
      <c r="AG47">
        <v>46</v>
      </c>
      <c r="AK47">
        <v>46</v>
      </c>
      <c r="AO47" s="3">
        <v>46</v>
      </c>
      <c r="AP47" s="3" t="s">
        <v>890</v>
      </c>
      <c r="AQ47" s="3" t="s">
        <v>80</v>
      </c>
      <c r="AR47" s="3">
        <v>1</v>
      </c>
      <c r="BF47">
        <v>46</v>
      </c>
      <c r="BK47">
        <v>46</v>
      </c>
      <c r="BP47" s="3">
        <v>46</v>
      </c>
      <c r="BQ47" s="3" t="s">
        <v>1302</v>
      </c>
      <c r="BR47" s="3" t="s">
        <v>50</v>
      </c>
      <c r="BS47" s="3">
        <v>1</v>
      </c>
      <c r="BT47" s="9">
        <f t="shared" si="78"/>
        <v>1.2048192771084338</v>
      </c>
      <c r="BX47">
        <f t="shared" si="33"/>
        <v>0</v>
      </c>
      <c r="CD47">
        <v>46</v>
      </c>
      <c r="CI47">
        <v>46</v>
      </c>
      <c r="CN47">
        <v>46</v>
      </c>
      <c r="CO47" t="s">
        <v>315</v>
      </c>
      <c r="CP47" t="s">
        <v>80</v>
      </c>
      <c r="CQ47">
        <v>1</v>
      </c>
      <c r="DA47">
        <v>46</v>
      </c>
      <c r="DF47">
        <v>46</v>
      </c>
      <c r="DK47">
        <v>46</v>
      </c>
      <c r="DL47" t="s">
        <v>496</v>
      </c>
      <c r="DM47" t="s">
        <v>134</v>
      </c>
      <c r="DN47">
        <v>1</v>
      </c>
      <c r="DW47">
        <v>46</v>
      </c>
      <c r="EB47" s="3">
        <v>46</v>
      </c>
      <c r="EC47" s="3" t="s">
        <v>1633</v>
      </c>
      <c r="ED47" s="3">
        <v>397</v>
      </c>
      <c r="EE47" s="9">
        <f t="shared" si="51"/>
        <v>100</v>
      </c>
      <c r="EG47">
        <v>46</v>
      </c>
      <c r="EH47" t="s">
        <v>845</v>
      </c>
      <c r="EI47" t="s">
        <v>181</v>
      </c>
      <c r="EJ47">
        <v>1</v>
      </c>
      <c r="EU47">
        <v>46</v>
      </c>
      <c r="EZ47">
        <v>46</v>
      </c>
      <c r="FE47">
        <v>46</v>
      </c>
      <c r="FF47" t="s">
        <v>144</v>
      </c>
      <c r="FG47" t="s">
        <v>49</v>
      </c>
      <c r="FH47">
        <v>1</v>
      </c>
      <c r="FL47">
        <v>46</v>
      </c>
      <c r="FX47">
        <v>46</v>
      </c>
      <c r="GD47">
        <v>46</v>
      </c>
      <c r="GI47">
        <v>46</v>
      </c>
      <c r="GT47">
        <v>46</v>
      </c>
      <c r="GY47">
        <v>46</v>
      </c>
      <c r="HD47">
        <v>46</v>
      </c>
      <c r="HP47">
        <v>46</v>
      </c>
      <c r="HU47">
        <v>46</v>
      </c>
      <c r="HZ47">
        <v>46</v>
      </c>
    </row>
    <row r="48" spans="1:234" x14ac:dyDescent="0.15">
      <c r="A48">
        <v>47</v>
      </c>
      <c r="F48">
        <v>47</v>
      </c>
      <c r="K48">
        <v>47</v>
      </c>
      <c r="O48">
        <v>47</v>
      </c>
      <c r="S48">
        <v>47</v>
      </c>
      <c r="AG48">
        <v>47</v>
      </c>
      <c r="AK48">
        <v>47</v>
      </c>
      <c r="AO48" s="3">
        <v>47</v>
      </c>
      <c r="AP48" s="3" t="s">
        <v>1011</v>
      </c>
      <c r="AQ48" s="3" t="s">
        <v>80</v>
      </c>
      <c r="AR48" s="3">
        <v>1</v>
      </c>
      <c r="BF48">
        <v>47</v>
      </c>
      <c r="BK48">
        <v>47</v>
      </c>
      <c r="BP48" s="3">
        <v>47</v>
      </c>
      <c r="BQ48" s="3" t="s">
        <v>1172</v>
      </c>
      <c r="BR48" s="3" t="s">
        <v>80</v>
      </c>
      <c r="BS48" s="3">
        <v>1</v>
      </c>
      <c r="BT48" s="9">
        <f t="shared" si="78"/>
        <v>1.2048192771084338</v>
      </c>
      <c r="BX48">
        <f t="shared" si="33"/>
        <v>0</v>
      </c>
      <c r="CD48">
        <v>47</v>
      </c>
      <c r="CI48">
        <v>47</v>
      </c>
      <c r="CN48">
        <v>47</v>
      </c>
      <c r="CO48" t="s">
        <v>721</v>
      </c>
      <c r="CP48" t="s">
        <v>27</v>
      </c>
      <c r="CQ48">
        <v>1</v>
      </c>
      <c r="DA48">
        <v>47</v>
      </c>
      <c r="DF48">
        <v>47</v>
      </c>
      <c r="DK48">
        <v>47</v>
      </c>
      <c r="DL48" t="s">
        <v>996</v>
      </c>
      <c r="DM48" t="s">
        <v>25</v>
      </c>
      <c r="DN48">
        <v>1</v>
      </c>
      <c r="DW48">
        <v>47</v>
      </c>
      <c r="EB48">
        <v>47</v>
      </c>
      <c r="EG48">
        <v>47</v>
      </c>
      <c r="EH48" t="s">
        <v>634</v>
      </c>
      <c r="EI48" t="s">
        <v>521</v>
      </c>
      <c r="EJ48">
        <v>1</v>
      </c>
      <c r="EU48">
        <v>47</v>
      </c>
      <c r="EZ48">
        <v>47</v>
      </c>
      <c r="FE48">
        <v>47</v>
      </c>
      <c r="FF48" t="s">
        <v>1316</v>
      </c>
      <c r="FG48" t="s">
        <v>27</v>
      </c>
      <c r="FH48">
        <v>1</v>
      </c>
      <c r="FL48">
        <v>47</v>
      </c>
      <c r="FX48">
        <v>47</v>
      </c>
      <c r="GD48">
        <v>47</v>
      </c>
      <c r="GI48">
        <v>47</v>
      </c>
      <c r="GT48">
        <v>47</v>
      </c>
      <c r="GY48">
        <v>47</v>
      </c>
      <c r="HD48">
        <v>47</v>
      </c>
      <c r="HP48">
        <v>47</v>
      </c>
      <c r="HU48">
        <v>47</v>
      </c>
      <c r="HZ48">
        <v>47</v>
      </c>
    </row>
    <row r="49" spans="1:234" x14ac:dyDescent="0.15">
      <c r="A49">
        <v>48</v>
      </c>
      <c r="F49">
        <v>48</v>
      </c>
      <c r="K49">
        <v>48</v>
      </c>
      <c r="O49">
        <v>48</v>
      </c>
      <c r="S49">
        <v>48</v>
      </c>
      <c r="AG49">
        <v>48</v>
      </c>
      <c r="AK49">
        <v>48</v>
      </c>
      <c r="AO49" s="3">
        <v>48</v>
      </c>
      <c r="AP49" s="3" t="s">
        <v>1303</v>
      </c>
      <c r="AQ49" s="3" t="s">
        <v>80</v>
      </c>
      <c r="AR49" s="3">
        <v>1</v>
      </c>
      <c r="BF49">
        <v>48</v>
      </c>
      <c r="BK49">
        <v>48</v>
      </c>
      <c r="BP49" s="3">
        <v>48</v>
      </c>
      <c r="BQ49" s="3" t="s">
        <v>462</v>
      </c>
      <c r="BR49" s="3" t="s">
        <v>67</v>
      </c>
      <c r="BS49" s="3">
        <v>1</v>
      </c>
      <c r="BT49" s="9">
        <f t="shared" si="78"/>
        <v>1.2048192771084338</v>
      </c>
      <c r="BX49">
        <f t="shared" si="33"/>
        <v>0</v>
      </c>
      <c r="CD49">
        <v>48</v>
      </c>
      <c r="CI49">
        <v>48</v>
      </c>
      <c r="CN49">
        <v>48</v>
      </c>
      <c r="CO49" t="s">
        <v>389</v>
      </c>
      <c r="CP49" t="s">
        <v>87</v>
      </c>
      <c r="CQ49">
        <v>1</v>
      </c>
      <c r="DA49">
        <v>48</v>
      </c>
      <c r="DF49">
        <v>48</v>
      </c>
      <c r="DK49">
        <v>48</v>
      </c>
      <c r="DL49" t="s">
        <v>782</v>
      </c>
      <c r="DM49" t="s">
        <v>87</v>
      </c>
      <c r="DN49">
        <v>1</v>
      </c>
      <c r="DW49">
        <v>48</v>
      </c>
      <c r="EB49">
        <v>48</v>
      </c>
      <c r="EG49">
        <v>48</v>
      </c>
      <c r="EH49" t="s">
        <v>587</v>
      </c>
      <c r="EI49" t="s">
        <v>27</v>
      </c>
      <c r="EJ49">
        <v>1</v>
      </c>
      <c r="EU49">
        <v>48</v>
      </c>
      <c r="EZ49">
        <v>48</v>
      </c>
      <c r="FE49">
        <v>48</v>
      </c>
      <c r="FF49" t="s">
        <v>1351</v>
      </c>
      <c r="FG49" t="s">
        <v>80</v>
      </c>
      <c r="FH49">
        <v>1</v>
      </c>
      <c r="FL49">
        <v>48</v>
      </c>
      <c r="FX49">
        <v>48</v>
      </c>
      <c r="GD49">
        <v>48</v>
      </c>
      <c r="GI49">
        <v>48</v>
      </c>
      <c r="GT49">
        <v>48</v>
      </c>
      <c r="GY49">
        <v>48</v>
      </c>
      <c r="HD49">
        <v>48</v>
      </c>
      <c r="HP49">
        <v>48</v>
      </c>
      <c r="HU49">
        <v>48</v>
      </c>
      <c r="HZ49">
        <v>48</v>
      </c>
    </row>
    <row r="50" spans="1:234" x14ac:dyDescent="0.15">
      <c r="A50">
        <v>49</v>
      </c>
      <c r="F50">
        <v>49</v>
      </c>
      <c r="K50">
        <v>49</v>
      </c>
      <c r="O50">
        <v>49</v>
      </c>
      <c r="S50">
        <v>49</v>
      </c>
      <c r="AG50">
        <v>49</v>
      </c>
      <c r="AK50">
        <v>49</v>
      </c>
      <c r="AO50" s="3">
        <v>49</v>
      </c>
      <c r="AP50" s="3" t="s">
        <v>1359</v>
      </c>
      <c r="AQ50" s="3" t="s">
        <v>50</v>
      </c>
      <c r="AR50" s="3">
        <v>1</v>
      </c>
      <c r="BF50">
        <v>49</v>
      </c>
      <c r="BK50">
        <v>49</v>
      </c>
      <c r="BP50" s="3">
        <v>49</v>
      </c>
      <c r="BQ50" s="3" t="s">
        <v>465</v>
      </c>
      <c r="BR50" s="3" t="s">
        <v>213</v>
      </c>
      <c r="BS50" s="3">
        <v>1</v>
      </c>
      <c r="BT50" s="9">
        <f t="shared" si="78"/>
        <v>1.2048192771084338</v>
      </c>
      <c r="BX50">
        <f t="shared" si="33"/>
        <v>0</v>
      </c>
      <c r="CD50">
        <v>49</v>
      </c>
      <c r="CI50">
        <v>49</v>
      </c>
      <c r="CN50">
        <v>49</v>
      </c>
      <c r="CO50" t="s">
        <v>706</v>
      </c>
      <c r="CP50" t="s">
        <v>80</v>
      </c>
      <c r="CQ50">
        <v>1</v>
      </c>
      <c r="DA50">
        <v>49</v>
      </c>
      <c r="DF50">
        <v>49</v>
      </c>
      <c r="DK50">
        <v>49</v>
      </c>
      <c r="DL50" t="s">
        <v>990</v>
      </c>
      <c r="DM50" t="s">
        <v>67</v>
      </c>
      <c r="DN50">
        <v>1</v>
      </c>
      <c r="DW50">
        <v>49</v>
      </c>
      <c r="EB50">
        <v>49</v>
      </c>
      <c r="EG50">
        <v>49</v>
      </c>
      <c r="EH50" t="s">
        <v>580</v>
      </c>
      <c r="EI50" t="s">
        <v>455</v>
      </c>
      <c r="EJ50">
        <v>1</v>
      </c>
      <c r="EU50">
        <v>49</v>
      </c>
      <c r="EZ50">
        <v>49</v>
      </c>
      <c r="FE50">
        <v>49</v>
      </c>
      <c r="FF50" t="s">
        <v>1567</v>
      </c>
      <c r="FG50" t="s">
        <v>67</v>
      </c>
      <c r="FH50">
        <v>1</v>
      </c>
      <c r="FL50">
        <v>49</v>
      </c>
      <c r="FX50">
        <v>49</v>
      </c>
      <c r="GD50">
        <v>49</v>
      </c>
      <c r="GI50">
        <v>49</v>
      </c>
      <c r="GT50">
        <v>49</v>
      </c>
      <c r="GY50">
        <v>49</v>
      </c>
      <c r="HD50">
        <v>49</v>
      </c>
      <c r="HP50">
        <v>49</v>
      </c>
      <c r="HU50">
        <v>49</v>
      </c>
      <c r="HZ50">
        <v>49</v>
      </c>
    </row>
    <row r="51" spans="1:234" x14ac:dyDescent="0.15">
      <c r="A51">
        <v>50</v>
      </c>
      <c r="F51">
        <v>50</v>
      </c>
      <c r="K51">
        <v>50</v>
      </c>
      <c r="O51">
        <v>50</v>
      </c>
      <c r="S51">
        <v>50</v>
      </c>
      <c r="AG51">
        <v>50</v>
      </c>
      <c r="AK51">
        <v>50</v>
      </c>
      <c r="AO51" s="3">
        <v>50</v>
      </c>
      <c r="AP51" s="3" t="s">
        <v>111</v>
      </c>
      <c r="AQ51" s="3" t="s">
        <v>67</v>
      </c>
      <c r="AR51" s="3">
        <v>1</v>
      </c>
      <c r="BF51">
        <v>50</v>
      </c>
      <c r="BK51">
        <v>50</v>
      </c>
      <c r="BP51" s="3">
        <v>50</v>
      </c>
      <c r="BQ51" s="3" t="s">
        <v>1033</v>
      </c>
      <c r="BR51" s="3" t="s">
        <v>80</v>
      </c>
      <c r="BS51" s="3">
        <v>1</v>
      </c>
      <c r="BT51" s="9">
        <f t="shared" si="78"/>
        <v>1.2048192771084338</v>
      </c>
      <c r="BX51">
        <f t="shared" si="33"/>
        <v>0</v>
      </c>
      <c r="CD51">
        <v>50</v>
      </c>
      <c r="CI51">
        <v>50</v>
      </c>
      <c r="CN51">
        <v>50</v>
      </c>
      <c r="CO51" t="s">
        <v>700</v>
      </c>
      <c r="CP51" t="s">
        <v>205</v>
      </c>
      <c r="CQ51">
        <v>1</v>
      </c>
      <c r="DA51">
        <v>50</v>
      </c>
      <c r="DF51">
        <v>50</v>
      </c>
      <c r="DK51">
        <v>50</v>
      </c>
      <c r="DL51" t="s">
        <v>759</v>
      </c>
      <c r="DM51" t="s">
        <v>67</v>
      </c>
      <c r="DN51">
        <v>1</v>
      </c>
      <c r="DW51">
        <v>50</v>
      </c>
      <c r="EB51">
        <v>50</v>
      </c>
      <c r="EG51">
        <v>50</v>
      </c>
      <c r="EH51" t="s">
        <v>1513</v>
      </c>
      <c r="EI51" t="s">
        <v>87</v>
      </c>
      <c r="EJ51">
        <v>1</v>
      </c>
      <c r="EU51">
        <v>50</v>
      </c>
      <c r="EZ51">
        <v>50</v>
      </c>
      <c r="FE51">
        <v>50</v>
      </c>
      <c r="FF51" t="s">
        <v>1295</v>
      </c>
      <c r="FG51" t="s">
        <v>28</v>
      </c>
      <c r="FH51">
        <v>1</v>
      </c>
      <c r="FL51">
        <v>50</v>
      </c>
      <c r="FX51">
        <v>50</v>
      </c>
      <c r="GD51">
        <v>50</v>
      </c>
      <c r="GI51">
        <v>50</v>
      </c>
      <c r="GT51">
        <v>50</v>
      </c>
      <c r="GY51">
        <v>50</v>
      </c>
      <c r="HD51">
        <v>50</v>
      </c>
      <c r="HP51">
        <v>50</v>
      </c>
      <c r="HU51">
        <v>50</v>
      </c>
      <c r="HZ51">
        <v>50</v>
      </c>
    </row>
    <row r="52" spans="1:234" x14ac:dyDescent="0.15">
      <c r="A52">
        <v>51</v>
      </c>
      <c r="F52">
        <v>51</v>
      </c>
      <c r="K52">
        <v>51</v>
      </c>
      <c r="O52">
        <v>51</v>
      </c>
      <c r="S52">
        <v>51</v>
      </c>
      <c r="AG52">
        <v>51</v>
      </c>
      <c r="AK52">
        <v>51</v>
      </c>
      <c r="AO52" s="3">
        <v>51</v>
      </c>
      <c r="AP52" s="3" t="s">
        <v>105</v>
      </c>
      <c r="AQ52" s="3" t="s">
        <v>80</v>
      </c>
      <c r="AR52" s="3">
        <v>1</v>
      </c>
      <c r="BF52">
        <v>51</v>
      </c>
      <c r="BK52">
        <v>51</v>
      </c>
      <c r="BP52" s="3">
        <v>51</v>
      </c>
      <c r="BQ52" s="3" t="s">
        <v>1570</v>
      </c>
      <c r="BR52" s="3" t="s">
        <v>67</v>
      </c>
      <c r="BS52" s="3">
        <v>1</v>
      </c>
      <c r="BT52" s="9">
        <f t="shared" si="78"/>
        <v>1.2048192771084338</v>
      </c>
      <c r="BX52">
        <f t="shared" si="33"/>
        <v>0</v>
      </c>
      <c r="CD52">
        <v>51</v>
      </c>
      <c r="CI52">
        <v>51</v>
      </c>
      <c r="CN52">
        <v>51</v>
      </c>
      <c r="CO52" t="s">
        <v>922</v>
      </c>
      <c r="CP52" t="s">
        <v>100</v>
      </c>
      <c r="CQ52">
        <v>1</v>
      </c>
      <c r="DA52">
        <v>51</v>
      </c>
      <c r="DF52">
        <v>51</v>
      </c>
      <c r="DK52">
        <v>51</v>
      </c>
      <c r="DL52" t="s">
        <v>1140</v>
      </c>
      <c r="DM52" t="s">
        <v>87</v>
      </c>
      <c r="DN52">
        <v>1</v>
      </c>
      <c r="DW52">
        <v>51</v>
      </c>
      <c r="EB52">
        <v>51</v>
      </c>
      <c r="EG52">
        <v>51</v>
      </c>
      <c r="EH52" t="s">
        <v>859</v>
      </c>
      <c r="EI52" t="s">
        <v>632</v>
      </c>
      <c r="EJ52">
        <v>1</v>
      </c>
      <c r="EU52">
        <v>51</v>
      </c>
      <c r="EZ52">
        <v>51</v>
      </c>
      <c r="FE52">
        <v>51</v>
      </c>
      <c r="FF52" t="s">
        <v>128</v>
      </c>
      <c r="FG52" t="s">
        <v>25</v>
      </c>
      <c r="FH52">
        <v>1</v>
      </c>
      <c r="FL52">
        <v>51</v>
      </c>
      <c r="FX52">
        <v>51</v>
      </c>
      <c r="GD52">
        <v>51</v>
      </c>
      <c r="GI52">
        <v>51</v>
      </c>
      <c r="GT52">
        <v>51</v>
      </c>
      <c r="GY52">
        <v>51</v>
      </c>
      <c r="HD52">
        <v>51</v>
      </c>
      <c r="HP52">
        <v>51</v>
      </c>
      <c r="HU52">
        <v>51</v>
      </c>
      <c r="HZ52">
        <v>51</v>
      </c>
    </row>
    <row r="53" spans="1:234" x14ac:dyDescent="0.15">
      <c r="A53">
        <v>52</v>
      </c>
      <c r="F53">
        <v>52</v>
      </c>
      <c r="K53">
        <v>52</v>
      </c>
      <c r="O53">
        <v>52</v>
      </c>
      <c r="S53">
        <v>52</v>
      </c>
      <c r="AG53">
        <v>52</v>
      </c>
      <c r="AK53">
        <v>52</v>
      </c>
      <c r="AO53" s="3">
        <v>52</v>
      </c>
      <c r="AP53" s="3" t="s">
        <v>84</v>
      </c>
      <c r="AQ53" s="3" t="s">
        <v>50</v>
      </c>
      <c r="AR53" s="3">
        <v>1</v>
      </c>
      <c r="BF53">
        <v>52</v>
      </c>
      <c r="BK53">
        <v>52</v>
      </c>
      <c r="BP53" s="3">
        <v>52</v>
      </c>
      <c r="BQ53" s="3" t="s">
        <v>1359</v>
      </c>
      <c r="BR53" s="3" t="s">
        <v>50</v>
      </c>
      <c r="BS53" s="3">
        <v>1</v>
      </c>
      <c r="BT53" s="9">
        <f t="shared" si="78"/>
        <v>1.2048192771084338</v>
      </c>
      <c r="BX53">
        <f t="shared" si="33"/>
        <v>0</v>
      </c>
      <c r="CD53">
        <v>52</v>
      </c>
      <c r="CI53">
        <v>52</v>
      </c>
      <c r="CN53">
        <v>52</v>
      </c>
      <c r="CO53" t="s">
        <v>1569</v>
      </c>
      <c r="CP53" t="s">
        <v>67</v>
      </c>
      <c r="CQ53">
        <v>1</v>
      </c>
      <c r="DA53">
        <v>52</v>
      </c>
      <c r="DF53">
        <v>52</v>
      </c>
      <c r="DK53">
        <v>52</v>
      </c>
      <c r="DL53" t="s">
        <v>795</v>
      </c>
      <c r="DM53" t="s">
        <v>80</v>
      </c>
      <c r="DN53">
        <v>1</v>
      </c>
      <c r="DW53">
        <v>52</v>
      </c>
      <c r="EB53">
        <v>52</v>
      </c>
      <c r="EG53">
        <v>52</v>
      </c>
      <c r="EH53" t="s">
        <v>830</v>
      </c>
      <c r="EI53" t="s">
        <v>50</v>
      </c>
      <c r="EJ53">
        <v>1</v>
      </c>
      <c r="EU53">
        <v>52</v>
      </c>
      <c r="EZ53">
        <v>52</v>
      </c>
      <c r="FE53">
        <v>52</v>
      </c>
      <c r="FF53" t="s">
        <v>153</v>
      </c>
      <c r="FG53" t="s">
        <v>25</v>
      </c>
      <c r="FH53">
        <v>1</v>
      </c>
      <c r="FL53">
        <v>52</v>
      </c>
      <c r="FX53">
        <v>52</v>
      </c>
      <c r="GD53">
        <v>52</v>
      </c>
      <c r="GI53">
        <v>52</v>
      </c>
      <c r="GT53">
        <v>52</v>
      </c>
      <c r="GY53">
        <v>52</v>
      </c>
      <c r="HD53">
        <v>52</v>
      </c>
      <c r="HP53">
        <v>52</v>
      </c>
      <c r="HU53">
        <v>52</v>
      </c>
      <c r="HZ53">
        <v>52</v>
      </c>
    </row>
    <row r="54" spans="1:234" x14ac:dyDescent="0.15">
      <c r="AO54" s="3">
        <v>53</v>
      </c>
      <c r="AP54" s="3" t="s">
        <v>1407</v>
      </c>
      <c r="AQ54" s="3" t="s">
        <v>50</v>
      </c>
      <c r="AR54" s="3">
        <v>1</v>
      </c>
      <c r="BP54" s="3">
        <v>53</v>
      </c>
      <c r="BQ54" s="3" t="s">
        <v>1451</v>
      </c>
      <c r="BR54" s="3" t="s">
        <v>80</v>
      </c>
      <c r="BS54" s="3">
        <v>1</v>
      </c>
      <c r="BT54" s="9">
        <f t="shared" si="78"/>
        <v>1.2048192771084338</v>
      </c>
      <c r="BX54">
        <f t="shared" si="33"/>
        <v>0</v>
      </c>
      <c r="CO54" t="s">
        <v>685</v>
      </c>
      <c r="CP54" t="s">
        <v>50</v>
      </c>
      <c r="CQ54">
        <v>1</v>
      </c>
      <c r="DL54" t="s">
        <v>457</v>
      </c>
      <c r="DM54" t="s">
        <v>80</v>
      </c>
      <c r="DN54">
        <v>1</v>
      </c>
      <c r="EH54" t="s">
        <v>1192</v>
      </c>
      <c r="EI54" t="s">
        <v>50</v>
      </c>
      <c r="EJ54">
        <v>1</v>
      </c>
      <c r="FF54" t="s">
        <v>125</v>
      </c>
      <c r="FG54" t="s">
        <v>27</v>
      </c>
      <c r="FH54">
        <v>1</v>
      </c>
    </row>
    <row r="55" spans="1:234" x14ac:dyDescent="0.15">
      <c r="AO55" s="3">
        <v>54</v>
      </c>
      <c r="AP55" s="3" t="s">
        <v>355</v>
      </c>
      <c r="AQ55" s="3" t="s">
        <v>50</v>
      </c>
      <c r="AR55" s="3">
        <v>1</v>
      </c>
      <c r="BP55" s="3">
        <v>54</v>
      </c>
      <c r="BQ55" s="3" t="s">
        <v>1459</v>
      </c>
      <c r="BR55" s="3" t="s">
        <v>80</v>
      </c>
      <c r="BS55" s="3">
        <v>1</v>
      </c>
      <c r="BT55" s="9">
        <f t="shared" si="78"/>
        <v>1.2048192771084338</v>
      </c>
      <c r="BX55">
        <f t="shared" si="33"/>
        <v>0</v>
      </c>
      <c r="CO55" t="s">
        <v>306</v>
      </c>
      <c r="CP55" t="s">
        <v>80</v>
      </c>
      <c r="CQ55">
        <v>1</v>
      </c>
      <c r="DL55" t="s">
        <v>1195</v>
      </c>
      <c r="DM55" t="s">
        <v>43</v>
      </c>
      <c r="DN55">
        <v>1</v>
      </c>
      <c r="EH55" t="s">
        <v>848</v>
      </c>
      <c r="EI55" t="s">
        <v>87</v>
      </c>
      <c r="EJ55">
        <v>1</v>
      </c>
      <c r="FF55" t="s">
        <v>135</v>
      </c>
      <c r="FG55" t="s">
        <v>50</v>
      </c>
      <c r="FH55">
        <v>1</v>
      </c>
    </row>
    <row r="56" spans="1:234" x14ac:dyDescent="0.15">
      <c r="AO56" s="3">
        <v>55</v>
      </c>
      <c r="AP56" s="3" t="s">
        <v>1403</v>
      </c>
      <c r="AQ56" s="3" t="s">
        <v>87</v>
      </c>
      <c r="AR56" s="3">
        <v>1</v>
      </c>
      <c r="BP56" s="3">
        <v>55</v>
      </c>
      <c r="BQ56" s="3" t="s">
        <v>709</v>
      </c>
      <c r="BR56" s="3" t="s">
        <v>27</v>
      </c>
      <c r="BS56" s="3">
        <v>1</v>
      </c>
      <c r="BT56" s="9">
        <f t="shared" si="78"/>
        <v>1.2048192771084338</v>
      </c>
      <c r="BX56">
        <f t="shared" si="33"/>
        <v>0</v>
      </c>
      <c r="CO56" t="s">
        <v>1167</v>
      </c>
      <c r="CP56" t="s">
        <v>50</v>
      </c>
      <c r="CQ56">
        <v>1</v>
      </c>
      <c r="DL56" t="s">
        <v>301</v>
      </c>
      <c r="DM56" t="s">
        <v>977</v>
      </c>
      <c r="DN56">
        <v>1</v>
      </c>
      <c r="EH56" t="s">
        <v>627</v>
      </c>
      <c r="EI56" t="s">
        <v>628</v>
      </c>
      <c r="EJ56">
        <v>1</v>
      </c>
      <c r="FF56" t="s">
        <v>378</v>
      </c>
      <c r="FG56" t="s">
        <v>25</v>
      </c>
      <c r="FH56">
        <v>1</v>
      </c>
    </row>
    <row r="57" spans="1:234" x14ac:dyDescent="0.15">
      <c r="AO57" s="3">
        <v>56</v>
      </c>
      <c r="AP57" s="3" t="s">
        <v>1408</v>
      </c>
      <c r="AQ57" s="3" t="s">
        <v>80</v>
      </c>
      <c r="AR57" s="3">
        <v>1</v>
      </c>
      <c r="BP57" s="3">
        <v>56</v>
      </c>
      <c r="BQ57" s="3" t="s">
        <v>1226</v>
      </c>
      <c r="BR57" s="3" t="s">
        <v>80</v>
      </c>
      <c r="BS57" s="3">
        <v>1</v>
      </c>
      <c r="BT57" s="9">
        <f t="shared" si="78"/>
        <v>1.2048192771084338</v>
      </c>
      <c r="BX57">
        <f t="shared" si="33"/>
        <v>0</v>
      </c>
      <c r="CO57" t="s">
        <v>1198</v>
      </c>
      <c r="CP57" t="s">
        <v>80</v>
      </c>
      <c r="CQ57">
        <v>1</v>
      </c>
      <c r="DL57" t="s">
        <v>1281</v>
      </c>
      <c r="DM57" t="s">
        <v>49</v>
      </c>
      <c r="DN57">
        <v>1</v>
      </c>
      <c r="EH57" t="s">
        <v>389</v>
      </c>
      <c r="EI57" t="s">
        <v>87</v>
      </c>
      <c r="EJ57">
        <v>1</v>
      </c>
      <c r="FF57" t="s">
        <v>147</v>
      </c>
      <c r="FG57" t="s">
        <v>148</v>
      </c>
      <c r="FH57">
        <v>1</v>
      </c>
    </row>
    <row r="58" spans="1:234" x14ac:dyDescent="0.15">
      <c r="AO58" s="3">
        <v>57</v>
      </c>
      <c r="AP58" s="3" t="s">
        <v>108</v>
      </c>
      <c r="AQ58" s="3" t="s">
        <v>80</v>
      </c>
      <c r="AR58" s="3">
        <v>1</v>
      </c>
      <c r="BP58" s="3">
        <v>57</v>
      </c>
      <c r="BQ58" s="3" t="s">
        <v>90</v>
      </c>
      <c r="BR58" s="3" t="s">
        <v>50</v>
      </c>
      <c r="BS58" s="3">
        <v>1</v>
      </c>
      <c r="BT58" s="9">
        <f t="shared" si="78"/>
        <v>1.2048192771084338</v>
      </c>
      <c r="BX58">
        <f t="shared" si="33"/>
        <v>0</v>
      </c>
      <c r="CO58" t="s">
        <v>1498</v>
      </c>
      <c r="CP58" t="s">
        <v>190</v>
      </c>
      <c r="CQ58">
        <v>1</v>
      </c>
      <c r="DL58" t="s">
        <v>1291</v>
      </c>
      <c r="DM58" t="s">
        <v>62</v>
      </c>
      <c r="DN58">
        <v>1</v>
      </c>
      <c r="EH58" t="s">
        <v>1331</v>
      </c>
      <c r="EI58" t="s">
        <v>80</v>
      </c>
      <c r="EJ58">
        <v>1</v>
      </c>
      <c r="FF58" t="s">
        <v>1274</v>
      </c>
      <c r="FG58" t="s">
        <v>80</v>
      </c>
      <c r="FH58">
        <v>1</v>
      </c>
    </row>
    <row r="59" spans="1:234" x14ac:dyDescent="0.15">
      <c r="AO59" s="3">
        <v>58</v>
      </c>
      <c r="AP59" s="3" t="s">
        <v>139</v>
      </c>
      <c r="AQ59" s="3" t="s">
        <v>80</v>
      </c>
      <c r="AR59" s="3">
        <v>1</v>
      </c>
      <c r="BP59" s="3">
        <v>58</v>
      </c>
      <c r="BQ59" s="3" t="s">
        <v>180</v>
      </c>
      <c r="BR59" s="3" t="s">
        <v>27</v>
      </c>
      <c r="BS59" s="3">
        <v>1</v>
      </c>
      <c r="BT59" s="9">
        <f t="shared" si="78"/>
        <v>1.2048192771084338</v>
      </c>
      <c r="BX59">
        <f t="shared" si="33"/>
        <v>0</v>
      </c>
      <c r="CO59" t="s">
        <v>1120</v>
      </c>
      <c r="CP59" t="s">
        <v>27</v>
      </c>
      <c r="CQ59">
        <v>1</v>
      </c>
      <c r="DL59" t="s">
        <v>971</v>
      </c>
      <c r="DM59" t="s">
        <v>43</v>
      </c>
      <c r="DN59">
        <v>1</v>
      </c>
      <c r="EH59" t="s">
        <v>1397</v>
      </c>
      <c r="EI59" t="s">
        <v>50</v>
      </c>
      <c r="EJ59">
        <v>1</v>
      </c>
      <c r="FF59" t="s">
        <v>141</v>
      </c>
      <c r="FG59" t="s">
        <v>61</v>
      </c>
      <c r="FH59">
        <v>1</v>
      </c>
    </row>
    <row r="60" spans="1:234" x14ac:dyDescent="0.15">
      <c r="AO60" s="3">
        <v>59</v>
      </c>
      <c r="AP60" s="3" t="s">
        <v>1012</v>
      </c>
      <c r="AQ60" s="3" t="s">
        <v>80</v>
      </c>
      <c r="AR60" s="3">
        <v>1</v>
      </c>
      <c r="BP60" s="3">
        <v>59</v>
      </c>
      <c r="BQ60" s="3" t="s">
        <v>1109</v>
      </c>
      <c r="BR60" s="3" t="s">
        <v>572</v>
      </c>
      <c r="BS60" s="3">
        <v>1</v>
      </c>
      <c r="BT60" s="9">
        <f t="shared" si="78"/>
        <v>1.2048192771084338</v>
      </c>
      <c r="BX60">
        <f t="shared" si="33"/>
        <v>0</v>
      </c>
      <c r="CO60" t="s">
        <v>1223</v>
      </c>
      <c r="CP60" t="s">
        <v>213</v>
      </c>
      <c r="CQ60">
        <v>1</v>
      </c>
      <c r="DL60" t="s">
        <v>239</v>
      </c>
      <c r="DM60" t="s">
        <v>67</v>
      </c>
      <c r="DN60">
        <v>1</v>
      </c>
      <c r="EH60" t="s">
        <v>1625</v>
      </c>
      <c r="EI60" t="s">
        <v>317</v>
      </c>
      <c r="EJ60">
        <v>1</v>
      </c>
      <c r="FF60" t="s">
        <v>136</v>
      </c>
      <c r="FG60" t="s">
        <v>192</v>
      </c>
      <c r="FH60">
        <v>1</v>
      </c>
    </row>
    <row r="61" spans="1:234" x14ac:dyDescent="0.15">
      <c r="AO61" s="3">
        <v>60</v>
      </c>
      <c r="AP61" s="3" t="s">
        <v>103</v>
      </c>
      <c r="AQ61" s="3" t="s">
        <v>80</v>
      </c>
      <c r="AR61" s="3">
        <v>1</v>
      </c>
      <c r="BP61" s="3">
        <v>60</v>
      </c>
      <c r="BQ61" s="3" t="s">
        <v>1040</v>
      </c>
      <c r="BR61" s="3" t="s">
        <v>80</v>
      </c>
      <c r="BS61" s="3">
        <v>1</v>
      </c>
      <c r="BT61" s="9">
        <f t="shared" si="78"/>
        <v>1.2048192771084338</v>
      </c>
      <c r="BX61">
        <f t="shared" si="33"/>
        <v>0</v>
      </c>
      <c r="CO61" t="s">
        <v>1179</v>
      </c>
      <c r="CP61" t="s">
        <v>50</v>
      </c>
      <c r="CQ61">
        <v>1</v>
      </c>
      <c r="DL61" t="s">
        <v>1624</v>
      </c>
      <c r="DM61" t="s">
        <v>60</v>
      </c>
      <c r="DN61">
        <v>1</v>
      </c>
      <c r="EH61" t="s">
        <v>1628</v>
      </c>
      <c r="EI61" t="s">
        <v>178</v>
      </c>
      <c r="EJ61">
        <v>1</v>
      </c>
      <c r="FF61" t="s">
        <v>120</v>
      </c>
      <c r="FG61" t="s">
        <v>27</v>
      </c>
      <c r="FH61">
        <v>1</v>
      </c>
    </row>
    <row r="62" spans="1:234" x14ac:dyDescent="0.15">
      <c r="AO62" s="3">
        <v>61</v>
      </c>
      <c r="AP62" s="3" t="s">
        <v>364</v>
      </c>
      <c r="AQ62" s="3" t="s">
        <v>50</v>
      </c>
      <c r="AR62" s="3">
        <v>1</v>
      </c>
      <c r="BP62" s="3">
        <v>61</v>
      </c>
      <c r="BQ62" s="3" t="s">
        <v>299</v>
      </c>
      <c r="BR62" s="3" t="s">
        <v>67</v>
      </c>
      <c r="BS62" s="3">
        <v>1</v>
      </c>
      <c r="BT62" s="9">
        <f t="shared" si="78"/>
        <v>1.2048192771084338</v>
      </c>
      <c r="BX62">
        <f t="shared" si="33"/>
        <v>0</v>
      </c>
      <c r="CO62" t="s">
        <v>1609</v>
      </c>
      <c r="CP62" t="s">
        <v>50</v>
      </c>
      <c r="CQ62">
        <v>1</v>
      </c>
      <c r="DL62" t="s">
        <v>982</v>
      </c>
      <c r="DM62" t="s">
        <v>80</v>
      </c>
      <c r="DN62">
        <v>1</v>
      </c>
      <c r="EH62" t="s">
        <v>198</v>
      </c>
      <c r="EI62" t="s">
        <v>49</v>
      </c>
      <c r="EJ62">
        <v>1</v>
      </c>
      <c r="FF62" t="s">
        <v>1556</v>
      </c>
      <c r="FG62" t="s">
        <v>25</v>
      </c>
      <c r="FH62">
        <v>1</v>
      </c>
    </row>
    <row r="63" spans="1:234" x14ac:dyDescent="0.15">
      <c r="AO63" s="3">
        <v>62</v>
      </c>
      <c r="AP63" s="3" t="s">
        <v>827</v>
      </c>
      <c r="AQ63" s="3" t="s">
        <v>80</v>
      </c>
      <c r="AR63" s="3">
        <v>1</v>
      </c>
      <c r="BP63" s="3">
        <v>62</v>
      </c>
      <c r="BQ63" s="3" t="s">
        <v>1589</v>
      </c>
      <c r="BR63" s="3" t="s">
        <v>67</v>
      </c>
      <c r="BS63" s="3">
        <v>1</v>
      </c>
      <c r="BT63" s="9">
        <f t="shared" si="78"/>
        <v>1.2048192771084338</v>
      </c>
      <c r="BX63">
        <f t="shared" si="33"/>
        <v>0</v>
      </c>
      <c r="CO63" t="s">
        <v>1205</v>
      </c>
      <c r="CP63" t="s">
        <v>43</v>
      </c>
      <c r="CQ63">
        <v>1</v>
      </c>
      <c r="DL63" t="s">
        <v>264</v>
      </c>
      <c r="DM63" t="s">
        <v>134</v>
      </c>
      <c r="DN63">
        <v>1</v>
      </c>
      <c r="EH63" t="s">
        <v>852</v>
      </c>
      <c r="EI63" t="s">
        <v>61</v>
      </c>
      <c r="EJ63">
        <v>1</v>
      </c>
      <c r="FF63" t="s">
        <v>1073</v>
      </c>
      <c r="FG63" t="s">
        <v>87</v>
      </c>
      <c r="FH63">
        <v>1</v>
      </c>
    </row>
    <row r="64" spans="1:234" x14ac:dyDescent="0.15">
      <c r="AO64" s="3">
        <v>63</v>
      </c>
      <c r="AP64" s="3" t="s">
        <v>937</v>
      </c>
      <c r="AQ64" s="3" t="s">
        <v>80</v>
      </c>
      <c r="AR64" s="3">
        <v>1</v>
      </c>
      <c r="BP64" s="3">
        <v>63</v>
      </c>
      <c r="BQ64" s="3" t="s">
        <v>459</v>
      </c>
      <c r="BR64" s="3" t="s">
        <v>67</v>
      </c>
      <c r="BS64" s="3">
        <v>1</v>
      </c>
      <c r="BT64" s="9">
        <f t="shared" si="78"/>
        <v>1.2048192771084338</v>
      </c>
      <c r="BX64">
        <f t="shared" si="33"/>
        <v>0</v>
      </c>
      <c r="CO64" t="s">
        <v>1294</v>
      </c>
      <c r="CP64" t="s">
        <v>27</v>
      </c>
      <c r="CQ64">
        <v>1</v>
      </c>
      <c r="DL64" t="s">
        <v>969</v>
      </c>
      <c r="DM64" t="s">
        <v>67</v>
      </c>
      <c r="DN64">
        <v>1</v>
      </c>
      <c r="EH64" t="s">
        <v>1449</v>
      </c>
      <c r="EI64" t="s">
        <v>642</v>
      </c>
      <c r="EJ64">
        <v>1</v>
      </c>
      <c r="FF64" t="s">
        <v>1335</v>
      </c>
      <c r="FG64" t="s">
        <v>27</v>
      </c>
      <c r="FH64">
        <v>1</v>
      </c>
    </row>
    <row r="65" spans="41:164" x14ac:dyDescent="0.15">
      <c r="AO65" s="3">
        <v>64</v>
      </c>
      <c r="AP65" s="3" t="s">
        <v>1008</v>
      </c>
      <c r="AQ65" s="3" t="s">
        <v>50</v>
      </c>
      <c r="AR65" s="3">
        <v>1</v>
      </c>
      <c r="BP65" s="3">
        <v>64</v>
      </c>
      <c r="BQ65" s="3" t="s">
        <v>58</v>
      </c>
      <c r="BR65" s="3" t="s">
        <v>80</v>
      </c>
      <c r="BS65" s="3">
        <v>1</v>
      </c>
      <c r="BT65" s="9">
        <f t="shared" si="78"/>
        <v>1.2048192771084338</v>
      </c>
      <c r="BX65">
        <f t="shared" si="33"/>
        <v>0</v>
      </c>
      <c r="CO65" t="s">
        <v>511</v>
      </c>
      <c r="CP65" t="s">
        <v>80</v>
      </c>
      <c r="CQ65">
        <v>1</v>
      </c>
      <c r="DL65" t="s">
        <v>236</v>
      </c>
      <c r="DM65" t="s">
        <v>190</v>
      </c>
      <c r="DN65">
        <v>1</v>
      </c>
      <c r="EH65" t="s">
        <v>1314</v>
      </c>
      <c r="EI65" t="s">
        <v>25</v>
      </c>
      <c r="EJ65">
        <v>1</v>
      </c>
      <c r="FF65" t="s">
        <v>1568</v>
      </c>
      <c r="FG65" t="s">
        <v>67</v>
      </c>
      <c r="FH65">
        <v>1</v>
      </c>
    </row>
    <row r="66" spans="41:164" x14ac:dyDescent="0.15">
      <c r="AO66" s="3">
        <v>65</v>
      </c>
      <c r="AP66" s="3" t="s">
        <v>104</v>
      </c>
      <c r="AQ66" s="3" t="s">
        <v>27</v>
      </c>
      <c r="AR66" s="3">
        <v>1</v>
      </c>
      <c r="BP66" s="3">
        <v>65</v>
      </c>
      <c r="BQ66" s="3" t="s">
        <v>675</v>
      </c>
      <c r="BR66" s="3" t="s">
        <v>80</v>
      </c>
      <c r="BS66" s="3">
        <v>1</v>
      </c>
      <c r="BT66" s="9">
        <f t="shared" si="78"/>
        <v>1.2048192771084338</v>
      </c>
      <c r="BX66">
        <f t="shared" si="33"/>
        <v>0</v>
      </c>
      <c r="CO66" t="s">
        <v>895</v>
      </c>
      <c r="CP66" t="s">
        <v>67</v>
      </c>
      <c r="CQ66">
        <v>1</v>
      </c>
      <c r="DL66" t="s">
        <v>778</v>
      </c>
      <c r="DM66" t="s">
        <v>67</v>
      </c>
      <c r="DN66">
        <v>1</v>
      </c>
      <c r="EH66" t="s">
        <v>216</v>
      </c>
      <c r="EI66" t="s">
        <v>80</v>
      </c>
      <c r="EJ66">
        <v>1</v>
      </c>
      <c r="FF66" t="s">
        <v>46</v>
      </c>
      <c r="FG66" t="s">
        <v>27</v>
      </c>
      <c r="FH66">
        <v>1</v>
      </c>
    </row>
    <row r="67" spans="41:164" x14ac:dyDescent="0.15">
      <c r="AO67" s="3">
        <v>66</v>
      </c>
      <c r="AP67" s="3" t="s">
        <v>1503</v>
      </c>
      <c r="AQ67" s="3" t="s">
        <v>87</v>
      </c>
      <c r="AR67" s="3">
        <v>1</v>
      </c>
      <c r="BP67" s="3">
        <v>66</v>
      </c>
      <c r="BQ67" s="3" t="s">
        <v>305</v>
      </c>
      <c r="BR67" s="3" t="s">
        <v>80</v>
      </c>
      <c r="BS67" s="3">
        <v>1</v>
      </c>
      <c r="BT67" s="9">
        <f t="shared" si="78"/>
        <v>1.2048192771084338</v>
      </c>
      <c r="BX67">
        <f t="shared" ref="BX67:BX130" si="80">BW67/18949 * 100</f>
        <v>0</v>
      </c>
      <c r="CO67" t="s">
        <v>1054</v>
      </c>
      <c r="CP67" t="s">
        <v>50</v>
      </c>
      <c r="CQ67">
        <v>1</v>
      </c>
      <c r="DL67" t="s">
        <v>431</v>
      </c>
      <c r="DM67" t="s">
        <v>50</v>
      </c>
      <c r="DN67">
        <v>1</v>
      </c>
      <c r="EH67" t="s">
        <v>648</v>
      </c>
      <c r="EI67" t="s">
        <v>27</v>
      </c>
      <c r="EJ67">
        <v>1</v>
      </c>
      <c r="FF67" t="s">
        <v>844</v>
      </c>
      <c r="FG67" t="s">
        <v>181</v>
      </c>
      <c r="FH67">
        <v>1</v>
      </c>
    </row>
    <row r="68" spans="41:164" x14ac:dyDescent="0.15">
      <c r="AO68" s="3">
        <v>67</v>
      </c>
      <c r="AP68" s="3" t="s">
        <v>518</v>
      </c>
      <c r="AQ68" s="3" t="s">
        <v>50</v>
      </c>
      <c r="AR68" s="3">
        <v>1</v>
      </c>
      <c r="BP68" s="3">
        <v>67</v>
      </c>
      <c r="BQ68" s="3" t="s">
        <v>670</v>
      </c>
      <c r="BR68" s="3" t="s">
        <v>43</v>
      </c>
      <c r="BS68" s="3">
        <v>1</v>
      </c>
      <c r="BT68" s="9">
        <f t="shared" si="78"/>
        <v>1.2048192771084338</v>
      </c>
      <c r="BX68">
        <f t="shared" si="80"/>
        <v>0</v>
      </c>
      <c r="CO68" t="s">
        <v>252</v>
      </c>
      <c r="CP68" t="s">
        <v>80</v>
      </c>
      <c r="CQ68">
        <v>1</v>
      </c>
      <c r="DL68" t="s">
        <v>175</v>
      </c>
      <c r="DM68" t="s">
        <v>67</v>
      </c>
      <c r="DN68">
        <v>1</v>
      </c>
      <c r="EH68" t="s">
        <v>621</v>
      </c>
      <c r="EI68" t="s">
        <v>442</v>
      </c>
      <c r="EJ68">
        <v>1</v>
      </c>
      <c r="FF68" t="s">
        <v>1553</v>
      </c>
      <c r="FG68" t="s">
        <v>25</v>
      </c>
      <c r="FH68">
        <v>1</v>
      </c>
    </row>
    <row r="69" spans="41:164" x14ac:dyDescent="0.15">
      <c r="AO69" s="3">
        <v>68</v>
      </c>
      <c r="AP69" s="3" t="s">
        <v>660</v>
      </c>
      <c r="AQ69" s="3" t="s">
        <v>67</v>
      </c>
      <c r="AR69" s="3">
        <v>1</v>
      </c>
      <c r="BP69" s="3">
        <v>68</v>
      </c>
      <c r="BQ69" s="3" t="s">
        <v>1022</v>
      </c>
      <c r="BR69" s="3" t="s">
        <v>1265</v>
      </c>
      <c r="BS69" s="3">
        <v>1</v>
      </c>
      <c r="BT69" s="9">
        <f t="shared" si="78"/>
        <v>1.2048192771084338</v>
      </c>
      <c r="BX69">
        <f t="shared" si="80"/>
        <v>0</v>
      </c>
      <c r="CO69" t="s">
        <v>408</v>
      </c>
      <c r="CP69" t="s">
        <v>67</v>
      </c>
      <c r="CQ69">
        <v>1</v>
      </c>
      <c r="DL69" t="s">
        <v>801</v>
      </c>
      <c r="DM69" t="s">
        <v>80</v>
      </c>
      <c r="DN69">
        <v>1</v>
      </c>
      <c r="EH69" t="s">
        <v>659</v>
      </c>
      <c r="EI69" t="s">
        <v>61</v>
      </c>
      <c r="EJ69">
        <v>1</v>
      </c>
      <c r="FF69" t="s">
        <v>154</v>
      </c>
      <c r="FG69" t="s">
        <v>155</v>
      </c>
      <c r="FH69">
        <v>1</v>
      </c>
    </row>
    <row r="70" spans="41:164" x14ac:dyDescent="0.15">
      <c r="AO70" s="3">
        <v>69</v>
      </c>
      <c r="AP70" s="3" t="s">
        <v>1725</v>
      </c>
      <c r="AQ70" s="3" t="s">
        <v>80</v>
      </c>
      <c r="AR70" s="3">
        <v>1</v>
      </c>
      <c r="BP70" s="3">
        <v>69</v>
      </c>
      <c r="BQ70" s="3" t="s">
        <v>1526</v>
      </c>
      <c r="BR70" s="3" t="s">
        <v>87</v>
      </c>
      <c r="BS70" s="3">
        <v>1</v>
      </c>
      <c r="BT70" s="9">
        <f t="shared" si="78"/>
        <v>1.2048192771084338</v>
      </c>
      <c r="BX70">
        <f t="shared" si="80"/>
        <v>0</v>
      </c>
      <c r="CO70" t="s">
        <v>162</v>
      </c>
      <c r="CP70" t="s">
        <v>50</v>
      </c>
      <c r="CQ70">
        <v>1</v>
      </c>
      <c r="DL70" t="s">
        <v>766</v>
      </c>
      <c r="DM70" t="s">
        <v>67</v>
      </c>
      <c r="DN70">
        <v>1</v>
      </c>
      <c r="EH70" t="s">
        <v>871</v>
      </c>
      <c r="EI70" t="s">
        <v>49</v>
      </c>
      <c r="EJ70">
        <v>1</v>
      </c>
      <c r="FF70" t="s">
        <v>833</v>
      </c>
      <c r="FG70" t="s">
        <v>27</v>
      </c>
      <c r="FH70">
        <v>1</v>
      </c>
    </row>
    <row r="71" spans="41:164" x14ac:dyDescent="0.15">
      <c r="AO71" s="3">
        <v>70</v>
      </c>
      <c r="AP71" s="3" t="s">
        <v>1450</v>
      </c>
      <c r="AQ71" s="3" t="s">
        <v>80</v>
      </c>
      <c r="AR71" s="3">
        <v>1</v>
      </c>
      <c r="BP71" s="3">
        <v>70</v>
      </c>
      <c r="BQ71" s="3" t="s">
        <v>1081</v>
      </c>
      <c r="BR71" s="3" t="s">
        <v>80</v>
      </c>
      <c r="BS71" s="3">
        <v>1</v>
      </c>
      <c r="BT71" s="9">
        <f t="shared" si="78"/>
        <v>1.2048192771084338</v>
      </c>
      <c r="BX71">
        <f t="shared" si="80"/>
        <v>0</v>
      </c>
      <c r="CO71" t="s">
        <v>738</v>
      </c>
      <c r="CP71" t="s">
        <v>50</v>
      </c>
      <c r="CQ71">
        <v>1</v>
      </c>
      <c r="DL71" t="s">
        <v>1582</v>
      </c>
      <c r="DM71" t="s">
        <v>67</v>
      </c>
      <c r="DN71">
        <v>1</v>
      </c>
      <c r="EH71" t="s">
        <v>1197</v>
      </c>
      <c r="EI71" t="s">
        <v>100</v>
      </c>
      <c r="EJ71">
        <v>1</v>
      </c>
      <c r="FF71" t="s">
        <v>154</v>
      </c>
      <c r="FG71" t="s">
        <v>134</v>
      </c>
      <c r="FH71">
        <v>1</v>
      </c>
    </row>
    <row r="72" spans="41:164" x14ac:dyDescent="0.15">
      <c r="AO72" s="3">
        <v>71</v>
      </c>
      <c r="AP72" s="3" t="s">
        <v>1633</v>
      </c>
      <c r="AQ72" s="3"/>
      <c r="AR72" s="3">
        <v>72</v>
      </c>
      <c r="BP72" s="3">
        <v>71</v>
      </c>
      <c r="BQ72" s="3" t="s">
        <v>1517</v>
      </c>
      <c r="BR72" s="3" t="s">
        <v>87</v>
      </c>
      <c r="BS72" s="3">
        <v>1</v>
      </c>
      <c r="BT72" s="9">
        <f t="shared" si="78"/>
        <v>1.2048192771084338</v>
      </c>
      <c r="BX72">
        <f t="shared" si="80"/>
        <v>0</v>
      </c>
      <c r="CO72" t="s">
        <v>159</v>
      </c>
      <c r="CP72" t="s">
        <v>169</v>
      </c>
      <c r="CQ72">
        <v>1</v>
      </c>
      <c r="DL72" t="s">
        <v>1525</v>
      </c>
      <c r="DM72" t="s">
        <v>87</v>
      </c>
      <c r="DN72">
        <v>1</v>
      </c>
      <c r="EH72" t="s">
        <v>636</v>
      </c>
      <c r="EI72" t="s">
        <v>100</v>
      </c>
      <c r="EJ72">
        <v>1</v>
      </c>
      <c r="FF72" t="s">
        <v>1607</v>
      </c>
      <c r="FG72" t="s">
        <v>50</v>
      </c>
      <c r="FH72">
        <v>1</v>
      </c>
    </row>
    <row r="73" spans="41:164" x14ac:dyDescent="0.15">
      <c r="BP73" s="3">
        <v>72</v>
      </c>
      <c r="BQ73" s="3" t="s">
        <v>1452</v>
      </c>
      <c r="BR73" s="3" t="s">
        <v>80</v>
      </c>
      <c r="BS73" s="3">
        <v>1</v>
      </c>
      <c r="BT73" s="9">
        <f t="shared" si="78"/>
        <v>1.2048192771084338</v>
      </c>
      <c r="BX73">
        <f t="shared" si="80"/>
        <v>0</v>
      </c>
      <c r="CO73" t="s">
        <v>684</v>
      </c>
      <c r="CP73" t="s">
        <v>25</v>
      </c>
      <c r="CQ73">
        <v>1</v>
      </c>
      <c r="DL73" t="s">
        <v>1142</v>
      </c>
      <c r="DM73" t="s">
        <v>80</v>
      </c>
      <c r="DN73">
        <v>1</v>
      </c>
      <c r="EH73" t="s">
        <v>1539</v>
      </c>
      <c r="EI73" t="s">
        <v>27</v>
      </c>
      <c r="EJ73">
        <v>1</v>
      </c>
      <c r="FF73" t="s">
        <v>123</v>
      </c>
      <c r="FG73" t="s">
        <v>124</v>
      </c>
      <c r="FH73">
        <v>1</v>
      </c>
    </row>
    <row r="74" spans="41:164" x14ac:dyDescent="0.15">
      <c r="BP74" s="3">
        <v>73</v>
      </c>
      <c r="BQ74" s="3" t="s">
        <v>886</v>
      </c>
      <c r="BR74" s="3" t="s">
        <v>62</v>
      </c>
      <c r="BS74" s="3">
        <v>1</v>
      </c>
      <c r="BT74" s="9">
        <f t="shared" si="78"/>
        <v>1.2048192771084338</v>
      </c>
      <c r="BX74">
        <f t="shared" si="80"/>
        <v>0</v>
      </c>
      <c r="CO74" t="s">
        <v>1270</v>
      </c>
      <c r="CP74" t="s">
        <v>1265</v>
      </c>
      <c r="CQ74">
        <v>1</v>
      </c>
      <c r="DL74" t="s">
        <v>973</v>
      </c>
      <c r="DM74" t="s">
        <v>80</v>
      </c>
      <c r="DN74">
        <v>1</v>
      </c>
      <c r="EH74" t="s">
        <v>864</v>
      </c>
      <c r="EI74" t="s">
        <v>27</v>
      </c>
      <c r="EJ74">
        <v>1</v>
      </c>
      <c r="FF74" t="s">
        <v>835</v>
      </c>
      <c r="FG74" t="s">
        <v>67</v>
      </c>
      <c r="FH74">
        <v>1</v>
      </c>
    </row>
    <row r="75" spans="41:164" x14ac:dyDescent="0.15">
      <c r="BP75" s="3">
        <v>74</v>
      </c>
      <c r="BQ75" s="3" t="s">
        <v>671</v>
      </c>
      <c r="BR75" s="3" t="s">
        <v>67</v>
      </c>
      <c r="BS75" s="3">
        <v>1</v>
      </c>
      <c r="BT75" s="9">
        <f t="shared" si="78"/>
        <v>1.2048192771084338</v>
      </c>
      <c r="BX75">
        <f t="shared" si="80"/>
        <v>0</v>
      </c>
      <c r="CO75" t="s">
        <v>1537</v>
      </c>
      <c r="CP75" t="s">
        <v>27</v>
      </c>
      <c r="CQ75">
        <v>1</v>
      </c>
      <c r="DL75" t="s">
        <v>784</v>
      </c>
      <c r="DM75" t="s">
        <v>50</v>
      </c>
      <c r="DN75">
        <v>1</v>
      </c>
      <c r="EH75" t="s">
        <v>1240</v>
      </c>
      <c r="EI75" t="s">
        <v>61</v>
      </c>
      <c r="EJ75">
        <v>1</v>
      </c>
      <c r="FF75" t="s">
        <v>831</v>
      </c>
      <c r="FG75" t="s">
        <v>25</v>
      </c>
      <c r="FH75">
        <v>1</v>
      </c>
    </row>
    <row r="76" spans="41:164" x14ac:dyDescent="0.15">
      <c r="BP76" s="3">
        <v>75</v>
      </c>
      <c r="BQ76" s="3" t="s">
        <v>1126</v>
      </c>
      <c r="BR76" s="3" t="s">
        <v>80</v>
      </c>
      <c r="BS76" s="3">
        <v>1</v>
      </c>
      <c r="BT76" s="9">
        <f t="shared" si="78"/>
        <v>1.2048192771084338</v>
      </c>
      <c r="BX76">
        <f t="shared" si="80"/>
        <v>0</v>
      </c>
      <c r="CO76" t="s">
        <v>570</v>
      </c>
      <c r="CP76" t="s">
        <v>67</v>
      </c>
      <c r="CQ76">
        <v>1</v>
      </c>
      <c r="DL76" t="s">
        <v>254</v>
      </c>
      <c r="DM76" t="s">
        <v>62</v>
      </c>
      <c r="DN76">
        <v>1</v>
      </c>
      <c r="EH76" t="s">
        <v>1545</v>
      </c>
      <c r="EI76" t="s">
        <v>27</v>
      </c>
      <c r="EJ76">
        <v>1</v>
      </c>
      <c r="FF76" t="s">
        <v>1387</v>
      </c>
      <c r="FG76" t="s">
        <v>27</v>
      </c>
      <c r="FH76">
        <v>1</v>
      </c>
    </row>
    <row r="77" spans="41:164" x14ac:dyDescent="0.15">
      <c r="BP77" s="3">
        <v>76</v>
      </c>
      <c r="BQ77" s="3" t="s">
        <v>306</v>
      </c>
      <c r="BR77" s="3" t="s">
        <v>80</v>
      </c>
      <c r="BS77" s="3">
        <v>1</v>
      </c>
      <c r="BT77" s="9">
        <f t="shared" si="78"/>
        <v>1.2048192771084338</v>
      </c>
      <c r="BX77">
        <f t="shared" si="80"/>
        <v>0</v>
      </c>
      <c r="CO77" t="s">
        <v>543</v>
      </c>
      <c r="CP77" t="s">
        <v>43</v>
      </c>
      <c r="CQ77">
        <v>1</v>
      </c>
      <c r="DL77" t="s">
        <v>1343</v>
      </c>
      <c r="DM77" t="s">
        <v>80</v>
      </c>
      <c r="DN77">
        <v>1</v>
      </c>
      <c r="EH77" t="s">
        <v>1382</v>
      </c>
      <c r="EI77" t="s">
        <v>43</v>
      </c>
      <c r="EJ77">
        <v>1</v>
      </c>
      <c r="FF77" t="s">
        <v>138</v>
      </c>
      <c r="FG77" t="s">
        <v>25</v>
      </c>
      <c r="FH77">
        <v>1</v>
      </c>
    </row>
    <row r="78" spans="41:164" x14ac:dyDescent="0.15">
      <c r="BP78" s="3">
        <v>77</v>
      </c>
      <c r="BQ78" s="3" t="s">
        <v>798</v>
      </c>
      <c r="BR78" s="3" t="s">
        <v>50</v>
      </c>
      <c r="BS78" s="3">
        <v>1</v>
      </c>
      <c r="BT78" s="9">
        <f t="shared" si="78"/>
        <v>1.2048192771084338</v>
      </c>
      <c r="BX78">
        <f t="shared" si="80"/>
        <v>0</v>
      </c>
      <c r="CO78" t="s">
        <v>1372</v>
      </c>
      <c r="CP78" t="s">
        <v>50</v>
      </c>
      <c r="CQ78">
        <v>1</v>
      </c>
      <c r="DL78" t="s">
        <v>376</v>
      </c>
      <c r="DM78" t="s">
        <v>134</v>
      </c>
      <c r="DN78">
        <v>1</v>
      </c>
      <c r="EH78" t="s">
        <v>1392</v>
      </c>
      <c r="EI78" t="s">
        <v>87</v>
      </c>
      <c r="EJ78">
        <v>1</v>
      </c>
      <c r="FF78" t="s">
        <v>666</v>
      </c>
      <c r="FG78" t="s">
        <v>50</v>
      </c>
      <c r="FH78">
        <v>1</v>
      </c>
    </row>
    <row r="79" spans="41:164" x14ac:dyDescent="0.15">
      <c r="BP79" s="3">
        <v>78</v>
      </c>
      <c r="BQ79" s="3" t="s">
        <v>1198</v>
      </c>
      <c r="BR79" s="3" t="s">
        <v>80</v>
      </c>
      <c r="BS79" s="3">
        <v>1</v>
      </c>
      <c r="BT79" s="9">
        <f t="shared" si="78"/>
        <v>1.2048192771084338</v>
      </c>
      <c r="BX79">
        <f t="shared" si="80"/>
        <v>0</v>
      </c>
      <c r="CO79" t="s">
        <v>1397</v>
      </c>
      <c r="CP79" t="s">
        <v>50</v>
      </c>
      <c r="CQ79">
        <v>1</v>
      </c>
      <c r="DL79" t="s">
        <v>1399</v>
      </c>
      <c r="DM79" t="s">
        <v>80</v>
      </c>
      <c r="DN79">
        <v>1</v>
      </c>
      <c r="EH79" t="s">
        <v>1300</v>
      </c>
      <c r="EI79" t="s">
        <v>67</v>
      </c>
      <c r="EJ79">
        <v>1</v>
      </c>
      <c r="FF79" t="s">
        <v>122</v>
      </c>
      <c r="FG79" t="s">
        <v>80</v>
      </c>
      <c r="FH79">
        <v>1</v>
      </c>
    </row>
    <row r="80" spans="41:164" x14ac:dyDescent="0.15">
      <c r="BP80" s="3">
        <v>79</v>
      </c>
      <c r="BQ80" s="3" t="s">
        <v>1633</v>
      </c>
      <c r="BR80" s="3"/>
      <c r="BS80" s="3">
        <v>83</v>
      </c>
      <c r="BT80" s="9">
        <f t="shared" si="78"/>
        <v>100</v>
      </c>
      <c r="BX80">
        <f t="shared" si="80"/>
        <v>0</v>
      </c>
      <c r="CO80" t="s">
        <v>1311</v>
      </c>
      <c r="CP80" t="s">
        <v>80</v>
      </c>
      <c r="CQ80">
        <v>1</v>
      </c>
      <c r="DL80" t="s">
        <v>1282</v>
      </c>
      <c r="DM80" t="s">
        <v>80</v>
      </c>
      <c r="DN80">
        <v>1</v>
      </c>
      <c r="EH80" t="s">
        <v>630</v>
      </c>
      <c r="EI80" t="s">
        <v>67</v>
      </c>
      <c r="EJ80">
        <v>1</v>
      </c>
      <c r="FF80" t="s">
        <v>661</v>
      </c>
      <c r="FG80" t="s">
        <v>49</v>
      </c>
      <c r="FH80">
        <v>1</v>
      </c>
    </row>
    <row r="81" spans="68:164" x14ac:dyDescent="0.15">
      <c r="BP81">
        <v>80</v>
      </c>
      <c r="BT81" s="19">
        <f t="shared" si="78"/>
        <v>0</v>
      </c>
      <c r="BX81">
        <f t="shared" si="80"/>
        <v>0</v>
      </c>
      <c r="CO81" t="s">
        <v>1178</v>
      </c>
      <c r="CP81" t="s">
        <v>1032</v>
      </c>
      <c r="CQ81">
        <v>1</v>
      </c>
      <c r="DL81" t="s">
        <v>1139</v>
      </c>
      <c r="DM81" t="s">
        <v>80</v>
      </c>
      <c r="DN81">
        <v>1</v>
      </c>
      <c r="EH81" t="s">
        <v>877</v>
      </c>
      <c r="EI81" t="s">
        <v>50</v>
      </c>
      <c r="EJ81">
        <v>1</v>
      </c>
      <c r="FF81" t="s">
        <v>834</v>
      </c>
      <c r="FG81" t="s">
        <v>60</v>
      </c>
      <c r="FH81">
        <v>1</v>
      </c>
    </row>
    <row r="82" spans="68:164" x14ac:dyDescent="0.15">
      <c r="BP82">
        <v>81</v>
      </c>
      <c r="BT82" s="8">
        <f t="shared" si="78"/>
        <v>0</v>
      </c>
      <c r="BX82">
        <f t="shared" si="80"/>
        <v>0</v>
      </c>
      <c r="CO82" t="s">
        <v>1039</v>
      </c>
      <c r="CP82" t="s">
        <v>50</v>
      </c>
      <c r="CQ82">
        <v>1</v>
      </c>
      <c r="DL82" t="s">
        <v>1213</v>
      </c>
      <c r="DM82" t="s">
        <v>61</v>
      </c>
      <c r="DN82">
        <v>1</v>
      </c>
      <c r="EH82" t="s">
        <v>1149</v>
      </c>
      <c r="EI82" t="s">
        <v>27</v>
      </c>
      <c r="EJ82">
        <v>1</v>
      </c>
      <c r="FF82" t="s">
        <v>839</v>
      </c>
      <c r="FG82" t="s">
        <v>25</v>
      </c>
      <c r="FH82">
        <v>1</v>
      </c>
    </row>
    <row r="83" spans="68:164" x14ac:dyDescent="0.15">
      <c r="BP83">
        <v>82</v>
      </c>
      <c r="BT83" s="8">
        <f t="shared" si="78"/>
        <v>0</v>
      </c>
      <c r="BX83">
        <f t="shared" si="80"/>
        <v>0</v>
      </c>
      <c r="CO83" t="s">
        <v>490</v>
      </c>
      <c r="CP83" t="s">
        <v>27</v>
      </c>
      <c r="CQ83">
        <v>1</v>
      </c>
      <c r="DL83" t="s">
        <v>1441</v>
      </c>
      <c r="DM83" t="s">
        <v>62</v>
      </c>
      <c r="DN83">
        <v>1</v>
      </c>
      <c r="EH83" t="s">
        <v>640</v>
      </c>
      <c r="EI83" t="s">
        <v>62</v>
      </c>
      <c r="EJ83">
        <v>1</v>
      </c>
      <c r="FF83" t="s">
        <v>1071</v>
      </c>
      <c r="FG83" t="s">
        <v>50</v>
      </c>
      <c r="FH83">
        <v>1</v>
      </c>
    </row>
    <row r="84" spans="68:164" x14ac:dyDescent="0.15">
      <c r="BP84">
        <v>83</v>
      </c>
      <c r="BT84" s="8">
        <f t="shared" si="78"/>
        <v>0</v>
      </c>
      <c r="BX84">
        <f t="shared" si="80"/>
        <v>0</v>
      </c>
      <c r="CO84" t="s">
        <v>756</v>
      </c>
      <c r="CP84" t="s">
        <v>80</v>
      </c>
      <c r="CQ84">
        <v>1</v>
      </c>
      <c r="DL84" t="s">
        <v>978</v>
      </c>
      <c r="DM84" t="s">
        <v>80</v>
      </c>
      <c r="DN84">
        <v>1</v>
      </c>
      <c r="EH84" t="s">
        <v>1593</v>
      </c>
      <c r="EI84" t="s">
        <v>67</v>
      </c>
      <c r="EJ84">
        <v>1</v>
      </c>
      <c r="FF84" t="s">
        <v>838</v>
      </c>
      <c r="FG84" t="s">
        <v>25</v>
      </c>
      <c r="FH84">
        <v>1</v>
      </c>
    </row>
    <row r="85" spans="68:164" x14ac:dyDescent="0.15">
      <c r="BP85">
        <v>84</v>
      </c>
      <c r="BT85" s="8">
        <f t="shared" si="78"/>
        <v>0</v>
      </c>
      <c r="BX85">
        <f t="shared" si="80"/>
        <v>0</v>
      </c>
      <c r="CO85" t="s">
        <v>693</v>
      </c>
      <c r="CP85" t="s">
        <v>80</v>
      </c>
      <c r="CQ85">
        <v>1</v>
      </c>
      <c r="DL85" t="s">
        <v>1378</v>
      </c>
      <c r="DM85" t="s">
        <v>49</v>
      </c>
      <c r="DN85">
        <v>1</v>
      </c>
      <c r="EH85" t="s">
        <v>876</v>
      </c>
      <c r="EI85" t="s">
        <v>50</v>
      </c>
      <c r="EJ85">
        <v>1</v>
      </c>
      <c r="FF85" t="s">
        <v>1244</v>
      </c>
      <c r="FG85" t="s">
        <v>80</v>
      </c>
      <c r="FH85">
        <v>1</v>
      </c>
    </row>
    <row r="86" spans="68:164" x14ac:dyDescent="0.15">
      <c r="BP86">
        <v>85</v>
      </c>
      <c r="BT86" s="8">
        <f t="shared" si="78"/>
        <v>0</v>
      </c>
      <c r="BX86">
        <f t="shared" si="80"/>
        <v>0</v>
      </c>
      <c r="CO86" t="s">
        <v>934</v>
      </c>
      <c r="CP86" t="s">
        <v>25</v>
      </c>
      <c r="CQ86">
        <v>1</v>
      </c>
      <c r="DL86" t="s">
        <v>1066</v>
      </c>
      <c r="DM86" t="s">
        <v>80</v>
      </c>
      <c r="DN86">
        <v>1</v>
      </c>
      <c r="EH86" t="s">
        <v>609</v>
      </c>
      <c r="EI86" t="s">
        <v>181</v>
      </c>
      <c r="EJ86">
        <v>1</v>
      </c>
      <c r="FF86" t="s">
        <v>895</v>
      </c>
      <c r="FG86" t="s">
        <v>67</v>
      </c>
      <c r="FH86">
        <v>1</v>
      </c>
    </row>
    <row r="87" spans="68:164" x14ac:dyDescent="0.15">
      <c r="BP87">
        <v>86</v>
      </c>
      <c r="BT87" s="8">
        <f t="shared" ref="BT87:BT150" si="81">BS87/83 * 100</f>
        <v>0</v>
      </c>
      <c r="BX87">
        <f t="shared" si="80"/>
        <v>0</v>
      </c>
      <c r="CO87" t="s">
        <v>66</v>
      </c>
      <c r="CP87" t="s">
        <v>67</v>
      </c>
      <c r="CQ87">
        <v>1</v>
      </c>
      <c r="DL87" t="s">
        <v>786</v>
      </c>
      <c r="DM87" t="s">
        <v>190</v>
      </c>
      <c r="DN87">
        <v>1</v>
      </c>
      <c r="EH87" t="s">
        <v>639</v>
      </c>
      <c r="EI87" t="s">
        <v>134</v>
      </c>
      <c r="EJ87">
        <v>1</v>
      </c>
      <c r="FF87" t="s">
        <v>88</v>
      </c>
      <c r="FG87" t="s">
        <v>25</v>
      </c>
      <c r="FH87">
        <v>1</v>
      </c>
    </row>
    <row r="88" spans="68:164" x14ac:dyDescent="0.15">
      <c r="BP88">
        <v>87</v>
      </c>
      <c r="BT88" s="8">
        <f t="shared" si="81"/>
        <v>0</v>
      </c>
      <c r="BX88">
        <f t="shared" si="80"/>
        <v>0</v>
      </c>
      <c r="CO88" t="s">
        <v>403</v>
      </c>
      <c r="CP88" t="s">
        <v>205</v>
      </c>
      <c r="CQ88">
        <v>1</v>
      </c>
      <c r="DL88" t="s">
        <v>967</v>
      </c>
      <c r="DM88" t="s">
        <v>80</v>
      </c>
      <c r="DN88">
        <v>1</v>
      </c>
      <c r="EH88" t="s">
        <v>1150</v>
      </c>
      <c r="EI88" t="s">
        <v>27</v>
      </c>
      <c r="EJ88">
        <v>1</v>
      </c>
      <c r="FF88" t="s">
        <v>1317</v>
      </c>
      <c r="FG88" t="s">
        <v>27</v>
      </c>
      <c r="FH88">
        <v>1</v>
      </c>
    </row>
    <row r="89" spans="68:164" x14ac:dyDescent="0.15">
      <c r="BP89">
        <v>88</v>
      </c>
      <c r="BT89" s="8">
        <f t="shared" si="81"/>
        <v>0</v>
      </c>
      <c r="BX89">
        <f t="shared" si="80"/>
        <v>0</v>
      </c>
      <c r="CO89" t="s">
        <v>953</v>
      </c>
      <c r="CP89" t="s">
        <v>28</v>
      </c>
      <c r="CQ89">
        <v>1</v>
      </c>
      <c r="DL89" t="s">
        <v>1375</v>
      </c>
      <c r="DM89" t="s">
        <v>80</v>
      </c>
      <c r="DN89">
        <v>1</v>
      </c>
      <c r="EH89" t="s">
        <v>223</v>
      </c>
      <c r="EI89" t="s">
        <v>205</v>
      </c>
      <c r="EJ89">
        <v>1</v>
      </c>
      <c r="FF89" t="s">
        <v>828</v>
      </c>
      <c r="FG89" t="s">
        <v>62</v>
      </c>
      <c r="FH89">
        <v>1</v>
      </c>
    </row>
    <row r="90" spans="68:164" x14ac:dyDescent="0.15">
      <c r="BP90">
        <v>89</v>
      </c>
      <c r="BT90" s="8">
        <f t="shared" si="81"/>
        <v>0</v>
      </c>
      <c r="BX90">
        <f t="shared" si="80"/>
        <v>0</v>
      </c>
      <c r="CO90" t="s">
        <v>321</v>
      </c>
      <c r="CP90" t="s">
        <v>50</v>
      </c>
      <c r="CQ90">
        <v>1</v>
      </c>
      <c r="DL90" t="s">
        <v>1136</v>
      </c>
      <c r="DM90" t="s">
        <v>67</v>
      </c>
      <c r="DN90">
        <v>1</v>
      </c>
      <c r="EH90" t="s">
        <v>625</v>
      </c>
      <c r="EI90" t="s">
        <v>50</v>
      </c>
      <c r="EJ90">
        <v>1</v>
      </c>
      <c r="FF90" t="s">
        <v>587</v>
      </c>
      <c r="FG90" t="s">
        <v>27</v>
      </c>
      <c r="FH90">
        <v>1</v>
      </c>
    </row>
    <row r="91" spans="68:164" x14ac:dyDescent="0.15">
      <c r="BP91">
        <v>90</v>
      </c>
      <c r="BT91" s="8">
        <f t="shared" si="81"/>
        <v>0</v>
      </c>
      <c r="BX91">
        <f t="shared" si="80"/>
        <v>0</v>
      </c>
      <c r="CO91" t="s">
        <v>953</v>
      </c>
      <c r="CP91" t="s">
        <v>80</v>
      </c>
      <c r="CQ91">
        <v>1</v>
      </c>
      <c r="DL91" t="s">
        <v>284</v>
      </c>
      <c r="DM91" t="s">
        <v>50</v>
      </c>
      <c r="DN91">
        <v>1</v>
      </c>
      <c r="EH91" t="s">
        <v>168</v>
      </c>
      <c r="EI91" t="s">
        <v>169</v>
      </c>
      <c r="EJ91">
        <v>1</v>
      </c>
      <c r="FF91" t="s">
        <v>142</v>
      </c>
      <c r="FG91" t="s">
        <v>80</v>
      </c>
      <c r="FH91">
        <v>1</v>
      </c>
    </row>
    <row r="92" spans="68:164" x14ac:dyDescent="0.15">
      <c r="BP92">
        <v>91</v>
      </c>
      <c r="BT92" s="8">
        <f t="shared" si="81"/>
        <v>0</v>
      </c>
      <c r="BX92">
        <f t="shared" si="80"/>
        <v>0</v>
      </c>
      <c r="CO92" t="s">
        <v>1028</v>
      </c>
      <c r="CP92" t="s">
        <v>87</v>
      </c>
      <c r="CQ92">
        <v>1</v>
      </c>
      <c r="DL92" t="s">
        <v>1595</v>
      </c>
      <c r="DM92" t="s">
        <v>49</v>
      </c>
      <c r="DN92">
        <v>1</v>
      </c>
      <c r="EH92" t="s">
        <v>1097</v>
      </c>
      <c r="EI92" t="s">
        <v>80</v>
      </c>
      <c r="EJ92">
        <v>1</v>
      </c>
      <c r="FF92" t="s">
        <v>1160</v>
      </c>
      <c r="FG92" t="s">
        <v>61</v>
      </c>
      <c r="FH92">
        <v>1</v>
      </c>
    </row>
    <row r="93" spans="68:164" x14ac:dyDescent="0.15">
      <c r="BP93">
        <v>92</v>
      </c>
      <c r="BT93" s="8">
        <f t="shared" si="81"/>
        <v>0</v>
      </c>
      <c r="BX93">
        <f t="shared" si="80"/>
        <v>0</v>
      </c>
      <c r="CO93" t="s">
        <v>519</v>
      </c>
      <c r="CP93" t="s">
        <v>27</v>
      </c>
      <c r="CQ93">
        <v>1</v>
      </c>
      <c r="DL93" t="s">
        <v>1454</v>
      </c>
      <c r="DM93" t="s">
        <v>80</v>
      </c>
      <c r="DN93">
        <v>1</v>
      </c>
      <c r="EH93" t="s">
        <v>436</v>
      </c>
      <c r="EI93" t="s">
        <v>134</v>
      </c>
      <c r="EJ93">
        <v>1</v>
      </c>
      <c r="FF93" t="s">
        <v>1573</v>
      </c>
      <c r="FG93" t="s">
        <v>67</v>
      </c>
      <c r="FH93">
        <v>1</v>
      </c>
    </row>
    <row r="94" spans="68:164" x14ac:dyDescent="0.15">
      <c r="BP94">
        <v>93</v>
      </c>
      <c r="BT94" s="8">
        <f t="shared" si="81"/>
        <v>0</v>
      </c>
      <c r="BX94">
        <f t="shared" si="80"/>
        <v>0</v>
      </c>
      <c r="CO94" t="s">
        <v>1233</v>
      </c>
      <c r="CP94" t="s">
        <v>80</v>
      </c>
      <c r="CQ94">
        <v>1</v>
      </c>
      <c r="DL94" t="s">
        <v>965</v>
      </c>
      <c r="DM94" t="s">
        <v>27</v>
      </c>
      <c r="DN94">
        <v>1</v>
      </c>
      <c r="EH94" t="s">
        <v>1499</v>
      </c>
      <c r="EI94" t="s">
        <v>190</v>
      </c>
      <c r="EJ94">
        <v>1</v>
      </c>
      <c r="FF94" t="s">
        <v>1455</v>
      </c>
      <c r="FG94" t="s">
        <v>80</v>
      </c>
      <c r="FH94">
        <v>1</v>
      </c>
    </row>
    <row r="95" spans="68:164" x14ac:dyDescent="0.15">
      <c r="BP95">
        <v>94</v>
      </c>
      <c r="BT95" s="8">
        <f t="shared" si="81"/>
        <v>0</v>
      </c>
      <c r="BX95">
        <f t="shared" si="80"/>
        <v>0</v>
      </c>
      <c r="CO95" t="s">
        <v>532</v>
      </c>
      <c r="CP95" t="s">
        <v>134</v>
      </c>
      <c r="CQ95">
        <v>1</v>
      </c>
      <c r="DL95" t="s">
        <v>1111</v>
      </c>
      <c r="DM95" t="s">
        <v>80</v>
      </c>
      <c r="DN95">
        <v>1</v>
      </c>
      <c r="EH95" t="s">
        <v>824</v>
      </c>
      <c r="EI95" t="s">
        <v>80</v>
      </c>
      <c r="EJ95">
        <v>1</v>
      </c>
      <c r="FF95" t="s">
        <v>132</v>
      </c>
      <c r="FG95" t="s">
        <v>49</v>
      </c>
      <c r="FH95">
        <v>1</v>
      </c>
    </row>
    <row r="96" spans="68:164" x14ac:dyDescent="0.15">
      <c r="BP96">
        <v>95</v>
      </c>
      <c r="BT96" s="8">
        <f t="shared" si="81"/>
        <v>0</v>
      </c>
      <c r="BX96">
        <f t="shared" si="80"/>
        <v>0</v>
      </c>
      <c r="CO96" t="s">
        <v>1463</v>
      </c>
      <c r="CP96" t="s">
        <v>80</v>
      </c>
      <c r="CQ96">
        <v>1</v>
      </c>
      <c r="DL96" t="s">
        <v>1262</v>
      </c>
      <c r="DM96" t="s">
        <v>67</v>
      </c>
      <c r="DN96">
        <v>1</v>
      </c>
      <c r="EH96" t="s">
        <v>1546</v>
      </c>
      <c r="EI96" t="s">
        <v>27</v>
      </c>
      <c r="EJ96">
        <v>1</v>
      </c>
      <c r="FF96" t="s">
        <v>1039</v>
      </c>
      <c r="FG96" t="s">
        <v>50</v>
      </c>
      <c r="FH96">
        <v>1</v>
      </c>
    </row>
    <row r="97" spans="68:164" x14ac:dyDescent="0.15">
      <c r="BP97">
        <v>96</v>
      </c>
      <c r="BT97" s="8">
        <f t="shared" si="81"/>
        <v>0</v>
      </c>
      <c r="BX97">
        <f t="shared" si="80"/>
        <v>0</v>
      </c>
      <c r="CO97" t="s">
        <v>903</v>
      </c>
      <c r="CP97" t="s">
        <v>80</v>
      </c>
      <c r="CQ97">
        <v>1</v>
      </c>
      <c r="DL97" t="s">
        <v>458</v>
      </c>
      <c r="DM97" t="s">
        <v>100</v>
      </c>
      <c r="DN97">
        <v>1</v>
      </c>
      <c r="EH97" t="s">
        <v>631</v>
      </c>
      <c r="EI97" t="s">
        <v>632</v>
      </c>
      <c r="EJ97">
        <v>1</v>
      </c>
      <c r="FF97" t="s">
        <v>1552</v>
      </c>
      <c r="FG97" t="s">
        <v>25</v>
      </c>
      <c r="FH97">
        <v>1</v>
      </c>
    </row>
    <row r="98" spans="68:164" x14ac:dyDescent="0.15">
      <c r="BP98">
        <v>97</v>
      </c>
      <c r="BT98" s="8">
        <f t="shared" si="81"/>
        <v>0</v>
      </c>
      <c r="BX98">
        <f t="shared" si="80"/>
        <v>0</v>
      </c>
      <c r="CO98" t="s">
        <v>402</v>
      </c>
      <c r="CP98" t="s">
        <v>80</v>
      </c>
      <c r="CQ98">
        <v>1</v>
      </c>
      <c r="DL98" t="s">
        <v>1327</v>
      </c>
      <c r="DM98" t="s">
        <v>80</v>
      </c>
      <c r="DN98">
        <v>1</v>
      </c>
      <c r="EH98" t="s">
        <v>1147</v>
      </c>
      <c r="EI98" t="s">
        <v>87</v>
      </c>
      <c r="EJ98">
        <v>1</v>
      </c>
      <c r="FF98" t="s">
        <v>129</v>
      </c>
      <c r="FG98" t="s">
        <v>25</v>
      </c>
      <c r="FH98">
        <v>1</v>
      </c>
    </row>
    <row r="99" spans="68:164" x14ac:dyDescent="0.15">
      <c r="BP99">
        <v>98</v>
      </c>
      <c r="BT99" s="8">
        <f t="shared" si="81"/>
        <v>0</v>
      </c>
      <c r="BX99">
        <f t="shared" si="80"/>
        <v>0</v>
      </c>
      <c r="CO99" t="s">
        <v>1278</v>
      </c>
      <c r="CP99" t="s">
        <v>27</v>
      </c>
      <c r="CQ99">
        <v>1</v>
      </c>
      <c r="DL99" t="s">
        <v>336</v>
      </c>
      <c r="DM99" t="s">
        <v>80</v>
      </c>
      <c r="DN99">
        <v>1</v>
      </c>
      <c r="EH99" t="s">
        <v>861</v>
      </c>
      <c r="EI99" t="s">
        <v>190</v>
      </c>
      <c r="EJ99">
        <v>1</v>
      </c>
      <c r="FF99" t="s">
        <v>668</v>
      </c>
      <c r="FG99" t="s">
        <v>80</v>
      </c>
      <c r="FH99">
        <v>1</v>
      </c>
    </row>
    <row r="100" spans="68:164" x14ac:dyDescent="0.15">
      <c r="BP100">
        <v>99</v>
      </c>
      <c r="BT100" s="8">
        <f t="shared" si="81"/>
        <v>0</v>
      </c>
      <c r="BX100">
        <f t="shared" si="80"/>
        <v>0</v>
      </c>
      <c r="CO100" t="s">
        <v>891</v>
      </c>
      <c r="CP100" t="s">
        <v>27</v>
      </c>
      <c r="CQ100">
        <v>1</v>
      </c>
      <c r="DL100" t="s">
        <v>1210</v>
      </c>
      <c r="DM100" t="s">
        <v>43</v>
      </c>
      <c r="DN100">
        <v>1</v>
      </c>
      <c r="EH100" t="s">
        <v>203</v>
      </c>
      <c r="EI100" t="s">
        <v>50</v>
      </c>
      <c r="EJ100">
        <v>1</v>
      </c>
      <c r="FF100" t="s">
        <v>145</v>
      </c>
      <c r="FG100" t="s">
        <v>25</v>
      </c>
      <c r="FH100">
        <v>1</v>
      </c>
    </row>
    <row r="101" spans="68:164" x14ac:dyDescent="0.15">
      <c r="BP101">
        <v>100</v>
      </c>
      <c r="BT101" s="8">
        <f t="shared" si="81"/>
        <v>0</v>
      </c>
      <c r="BX101">
        <f t="shared" si="80"/>
        <v>0</v>
      </c>
      <c r="CO101" t="s">
        <v>463</v>
      </c>
      <c r="CP101" t="s">
        <v>87</v>
      </c>
      <c r="CQ101">
        <v>1</v>
      </c>
      <c r="DL101" t="s">
        <v>994</v>
      </c>
      <c r="DM101" t="s">
        <v>80</v>
      </c>
      <c r="DN101">
        <v>1</v>
      </c>
      <c r="EH101" t="s">
        <v>560</v>
      </c>
      <c r="EI101" t="s">
        <v>28</v>
      </c>
      <c r="EJ101">
        <v>1</v>
      </c>
      <c r="FF101" t="s">
        <v>675</v>
      </c>
      <c r="FG101" t="s">
        <v>28</v>
      </c>
      <c r="FH101">
        <v>1</v>
      </c>
    </row>
    <row r="102" spans="68:164" x14ac:dyDescent="0.15">
      <c r="BP102">
        <v>101</v>
      </c>
      <c r="BT102" s="8">
        <f t="shared" si="81"/>
        <v>0</v>
      </c>
      <c r="BX102">
        <f t="shared" si="80"/>
        <v>0</v>
      </c>
      <c r="CO102" t="s">
        <v>1064</v>
      </c>
      <c r="CP102" t="s">
        <v>169</v>
      </c>
      <c r="CQ102">
        <v>1</v>
      </c>
      <c r="DL102" t="s">
        <v>790</v>
      </c>
      <c r="DM102" t="s">
        <v>80</v>
      </c>
      <c r="DN102">
        <v>1</v>
      </c>
      <c r="EH102" t="s">
        <v>1148</v>
      </c>
      <c r="EI102" t="s">
        <v>67</v>
      </c>
      <c r="EJ102">
        <v>1</v>
      </c>
      <c r="FF102" t="s">
        <v>663</v>
      </c>
      <c r="FG102" t="s">
        <v>43</v>
      </c>
      <c r="FH102">
        <v>1</v>
      </c>
    </row>
    <row r="103" spans="68:164" x14ac:dyDescent="0.15">
      <c r="BP103">
        <v>102</v>
      </c>
      <c r="BT103" s="8">
        <f t="shared" si="81"/>
        <v>0</v>
      </c>
      <c r="BX103">
        <f t="shared" si="80"/>
        <v>0</v>
      </c>
      <c r="CO103" t="s">
        <v>690</v>
      </c>
      <c r="CP103" t="s">
        <v>87</v>
      </c>
      <c r="CQ103">
        <v>1</v>
      </c>
      <c r="DL103" t="s">
        <v>277</v>
      </c>
      <c r="DM103" t="s">
        <v>80</v>
      </c>
      <c r="DN103">
        <v>1</v>
      </c>
      <c r="EH103" t="s">
        <v>843</v>
      </c>
      <c r="EI103" t="s">
        <v>178</v>
      </c>
      <c r="EJ103">
        <v>1</v>
      </c>
      <c r="FF103" t="s">
        <v>1293</v>
      </c>
      <c r="FG103" t="s">
        <v>27</v>
      </c>
      <c r="FH103">
        <v>1</v>
      </c>
    </row>
    <row r="104" spans="68:164" x14ac:dyDescent="0.15">
      <c r="BP104">
        <v>103</v>
      </c>
      <c r="BT104" s="8">
        <f t="shared" si="81"/>
        <v>0</v>
      </c>
      <c r="BX104">
        <f t="shared" si="80"/>
        <v>0</v>
      </c>
      <c r="CO104" t="s">
        <v>928</v>
      </c>
      <c r="CP104" t="s">
        <v>205</v>
      </c>
      <c r="CQ104">
        <v>1</v>
      </c>
      <c r="DL104" t="s">
        <v>434</v>
      </c>
      <c r="DM104" t="s">
        <v>134</v>
      </c>
      <c r="DN104">
        <v>1</v>
      </c>
      <c r="EH104" t="s">
        <v>217</v>
      </c>
      <c r="EI104" t="s">
        <v>43</v>
      </c>
      <c r="EJ104">
        <v>1</v>
      </c>
      <c r="FF104" t="s">
        <v>830</v>
      </c>
      <c r="FG104" t="s">
        <v>50</v>
      </c>
      <c r="FH104">
        <v>1</v>
      </c>
    </row>
    <row r="105" spans="68:164" x14ac:dyDescent="0.15">
      <c r="BP105">
        <v>104</v>
      </c>
      <c r="BT105" s="8">
        <f t="shared" si="81"/>
        <v>0</v>
      </c>
      <c r="BX105">
        <f t="shared" si="80"/>
        <v>0</v>
      </c>
      <c r="CO105" t="s">
        <v>960</v>
      </c>
      <c r="CP105" t="s">
        <v>205</v>
      </c>
      <c r="CQ105">
        <v>1</v>
      </c>
      <c r="DL105" t="s">
        <v>447</v>
      </c>
      <c r="DM105" t="s">
        <v>50</v>
      </c>
      <c r="DN105">
        <v>1</v>
      </c>
      <c r="EH105" t="s">
        <v>1473</v>
      </c>
      <c r="EI105" t="s">
        <v>80</v>
      </c>
      <c r="EJ105">
        <v>1</v>
      </c>
      <c r="FF105" t="s">
        <v>395</v>
      </c>
      <c r="FG105" t="s">
        <v>1386</v>
      </c>
      <c r="FH105">
        <v>1</v>
      </c>
    </row>
    <row r="106" spans="68:164" x14ac:dyDescent="0.15">
      <c r="BP106">
        <v>105</v>
      </c>
      <c r="BT106" s="8">
        <f t="shared" si="81"/>
        <v>0</v>
      </c>
      <c r="BX106">
        <f t="shared" si="80"/>
        <v>0</v>
      </c>
      <c r="CO106" t="s">
        <v>719</v>
      </c>
      <c r="CP106" t="s">
        <v>80</v>
      </c>
      <c r="CQ106">
        <v>1</v>
      </c>
      <c r="DL106" t="s">
        <v>272</v>
      </c>
      <c r="DM106" t="s">
        <v>80</v>
      </c>
      <c r="DN106">
        <v>1</v>
      </c>
      <c r="EH106" t="s">
        <v>586</v>
      </c>
      <c r="EI106" t="s">
        <v>43</v>
      </c>
      <c r="EJ106">
        <v>1</v>
      </c>
      <c r="FF106" t="s">
        <v>1349</v>
      </c>
      <c r="FG106" t="s">
        <v>80</v>
      </c>
      <c r="FH106">
        <v>1</v>
      </c>
    </row>
    <row r="107" spans="68:164" x14ac:dyDescent="0.15">
      <c r="BP107">
        <v>106</v>
      </c>
      <c r="BT107" s="8">
        <f t="shared" si="81"/>
        <v>0</v>
      </c>
      <c r="BX107">
        <f t="shared" si="80"/>
        <v>0</v>
      </c>
      <c r="CO107" t="s">
        <v>1522</v>
      </c>
      <c r="CP107" t="s">
        <v>87</v>
      </c>
      <c r="CQ107">
        <v>1</v>
      </c>
      <c r="DL107" t="s">
        <v>1065</v>
      </c>
      <c r="DM107" t="s">
        <v>62</v>
      </c>
      <c r="DN107">
        <v>1</v>
      </c>
      <c r="EH107" t="s">
        <v>1529</v>
      </c>
      <c r="EI107" t="s">
        <v>181</v>
      </c>
      <c r="EJ107">
        <v>1</v>
      </c>
      <c r="FF107" t="s">
        <v>1633</v>
      </c>
      <c r="FH107">
        <v>106</v>
      </c>
    </row>
    <row r="108" spans="68:164" x14ac:dyDescent="0.15">
      <c r="BP108">
        <v>107</v>
      </c>
      <c r="BT108" s="8">
        <f t="shared" si="81"/>
        <v>0</v>
      </c>
      <c r="BX108">
        <f t="shared" si="80"/>
        <v>0</v>
      </c>
      <c r="CO108" t="s">
        <v>324</v>
      </c>
      <c r="CP108" t="s">
        <v>80</v>
      </c>
      <c r="CQ108">
        <v>1</v>
      </c>
      <c r="DL108" t="s">
        <v>809</v>
      </c>
      <c r="DM108" t="s">
        <v>27</v>
      </c>
      <c r="DN108">
        <v>1</v>
      </c>
      <c r="EH108" t="s">
        <v>1215</v>
      </c>
      <c r="EI108" t="s">
        <v>205</v>
      </c>
      <c r="EJ108">
        <v>1</v>
      </c>
    </row>
    <row r="109" spans="68:164" x14ac:dyDescent="0.15">
      <c r="BP109">
        <v>108</v>
      </c>
      <c r="BT109" s="8">
        <f t="shared" si="81"/>
        <v>0</v>
      </c>
      <c r="BX109">
        <f t="shared" si="80"/>
        <v>0</v>
      </c>
      <c r="CO109" t="s">
        <v>687</v>
      </c>
      <c r="CP109" t="s">
        <v>49</v>
      </c>
      <c r="CQ109">
        <v>1</v>
      </c>
      <c r="DL109" t="s">
        <v>1035</v>
      </c>
      <c r="DM109" t="s">
        <v>62</v>
      </c>
      <c r="DN109">
        <v>1</v>
      </c>
      <c r="EH109" t="s">
        <v>210</v>
      </c>
      <c r="EI109" t="s">
        <v>181</v>
      </c>
      <c r="EJ109">
        <v>1</v>
      </c>
    </row>
    <row r="110" spans="68:164" x14ac:dyDescent="0.15">
      <c r="BP110">
        <v>109</v>
      </c>
      <c r="BT110" s="8">
        <f t="shared" si="81"/>
        <v>0</v>
      </c>
      <c r="BX110">
        <f t="shared" si="80"/>
        <v>0</v>
      </c>
      <c r="CO110" t="s">
        <v>108</v>
      </c>
      <c r="CP110" t="s">
        <v>80</v>
      </c>
      <c r="CQ110">
        <v>1</v>
      </c>
      <c r="DL110" t="s">
        <v>446</v>
      </c>
      <c r="DM110" t="s">
        <v>49</v>
      </c>
      <c r="DN110">
        <v>1</v>
      </c>
      <c r="EH110" t="s">
        <v>208</v>
      </c>
      <c r="EI110" t="s">
        <v>28</v>
      </c>
      <c r="EJ110">
        <v>1</v>
      </c>
    </row>
    <row r="111" spans="68:164" x14ac:dyDescent="0.15">
      <c r="BP111">
        <v>110</v>
      </c>
      <c r="BT111" s="8">
        <f t="shared" si="81"/>
        <v>0</v>
      </c>
      <c r="BX111">
        <f t="shared" si="80"/>
        <v>0</v>
      </c>
      <c r="CO111" t="s">
        <v>702</v>
      </c>
      <c r="CP111" t="s">
        <v>80</v>
      </c>
      <c r="CQ111">
        <v>1</v>
      </c>
      <c r="DL111" t="s">
        <v>437</v>
      </c>
      <c r="DM111" t="s">
        <v>80</v>
      </c>
      <c r="DN111">
        <v>1</v>
      </c>
      <c r="EH111" t="s">
        <v>1435</v>
      </c>
      <c r="EI111" t="s">
        <v>169</v>
      </c>
      <c r="EJ111">
        <v>1</v>
      </c>
    </row>
    <row r="112" spans="68:164" x14ac:dyDescent="0.15">
      <c r="BP112">
        <v>111</v>
      </c>
      <c r="BT112" s="8">
        <f t="shared" si="81"/>
        <v>0</v>
      </c>
      <c r="BX112">
        <f t="shared" si="80"/>
        <v>0</v>
      </c>
      <c r="CO112" t="s">
        <v>1062</v>
      </c>
      <c r="CP112" t="s">
        <v>87</v>
      </c>
      <c r="CQ112">
        <v>1</v>
      </c>
      <c r="DL112" t="s">
        <v>1531</v>
      </c>
      <c r="DM112" t="s">
        <v>181</v>
      </c>
      <c r="DN112">
        <v>1</v>
      </c>
      <c r="EH112" t="s">
        <v>1433</v>
      </c>
      <c r="EI112" t="s">
        <v>28</v>
      </c>
      <c r="EJ112">
        <v>1</v>
      </c>
    </row>
    <row r="113" spans="68:140" x14ac:dyDescent="0.15">
      <c r="BP113">
        <v>112</v>
      </c>
      <c r="BT113" s="8">
        <f t="shared" si="81"/>
        <v>0</v>
      </c>
      <c r="BX113">
        <f t="shared" si="80"/>
        <v>0</v>
      </c>
      <c r="CO113" t="s">
        <v>1049</v>
      </c>
      <c r="CP113" t="s">
        <v>110</v>
      </c>
      <c r="CQ113">
        <v>1</v>
      </c>
      <c r="DL113" t="s">
        <v>800</v>
      </c>
      <c r="DM113" t="s">
        <v>25</v>
      </c>
      <c r="DN113">
        <v>1</v>
      </c>
      <c r="EH113" t="s">
        <v>846</v>
      </c>
      <c r="EI113" t="s">
        <v>181</v>
      </c>
      <c r="EJ113">
        <v>1</v>
      </c>
    </row>
    <row r="114" spans="68:140" x14ac:dyDescent="0.15">
      <c r="BP114">
        <v>113</v>
      </c>
      <c r="BT114" s="8">
        <f t="shared" si="81"/>
        <v>0</v>
      </c>
      <c r="BX114">
        <f t="shared" si="80"/>
        <v>0</v>
      </c>
      <c r="CO114" t="s">
        <v>694</v>
      </c>
      <c r="CP114" t="s">
        <v>67</v>
      </c>
      <c r="CQ114">
        <v>1</v>
      </c>
      <c r="DL114" t="s">
        <v>813</v>
      </c>
      <c r="DM114" t="s">
        <v>110</v>
      </c>
      <c r="DN114">
        <v>1</v>
      </c>
      <c r="EH114" t="s">
        <v>1042</v>
      </c>
      <c r="EI114" t="s">
        <v>87</v>
      </c>
      <c r="EJ114">
        <v>1</v>
      </c>
    </row>
    <row r="115" spans="68:140" x14ac:dyDescent="0.15">
      <c r="BP115">
        <v>114</v>
      </c>
      <c r="BT115" s="8">
        <f t="shared" si="81"/>
        <v>0</v>
      </c>
      <c r="BX115">
        <f t="shared" si="80"/>
        <v>0</v>
      </c>
      <c r="CO115" t="s">
        <v>1252</v>
      </c>
      <c r="CP115" t="s">
        <v>110</v>
      </c>
      <c r="CQ115">
        <v>1</v>
      </c>
      <c r="DL115" t="s">
        <v>793</v>
      </c>
      <c r="DM115" t="s">
        <v>80</v>
      </c>
      <c r="DN115">
        <v>1</v>
      </c>
      <c r="EH115" t="s">
        <v>179</v>
      </c>
      <c r="EI115" t="s">
        <v>100</v>
      </c>
      <c r="EJ115">
        <v>1</v>
      </c>
    </row>
    <row r="116" spans="68:140" x14ac:dyDescent="0.15">
      <c r="BP116">
        <v>115</v>
      </c>
      <c r="BT116" s="8">
        <f t="shared" si="81"/>
        <v>0</v>
      </c>
      <c r="BX116">
        <f t="shared" si="80"/>
        <v>0</v>
      </c>
      <c r="CO116" t="s">
        <v>525</v>
      </c>
      <c r="CP116" t="s">
        <v>25</v>
      </c>
      <c r="CQ116">
        <v>1</v>
      </c>
      <c r="DL116" t="s">
        <v>1478</v>
      </c>
      <c r="DM116" t="s">
        <v>80</v>
      </c>
      <c r="DN116">
        <v>1</v>
      </c>
      <c r="EH116" t="s">
        <v>765</v>
      </c>
      <c r="EI116" t="s">
        <v>27</v>
      </c>
      <c r="EJ116">
        <v>1</v>
      </c>
    </row>
    <row r="117" spans="68:140" x14ac:dyDescent="0.15">
      <c r="BP117">
        <v>116</v>
      </c>
      <c r="BT117" s="8">
        <f t="shared" si="81"/>
        <v>0</v>
      </c>
      <c r="BX117">
        <f t="shared" si="80"/>
        <v>0</v>
      </c>
      <c r="CO117" t="s">
        <v>404</v>
      </c>
      <c r="CP117" t="s">
        <v>67</v>
      </c>
      <c r="CQ117">
        <v>1</v>
      </c>
      <c r="DL117" t="s">
        <v>655</v>
      </c>
      <c r="DM117" t="s">
        <v>25</v>
      </c>
      <c r="DN117">
        <v>1</v>
      </c>
      <c r="EH117" t="s">
        <v>643</v>
      </c>
      <c r="EI117" t="s">
        <v>49</v>
      </c>
      <c r="EJ117">
        <v>1</v>
      </c>
    </row>
    <row r="118" spans="68:140" x14ac:dyDescent="0.15">
      <c r="BP118">
        <v>117</v>
      </c>
      <c r="BT118" s="8">
        <f t="shared" si="81"/>
        <v>0</v>
      </c>
      <c r="BX118">
        <f t="shared" si="80"/>
        <v>0</v>
      </c>
      <c r="CO118" t="s">
        <v>372</v>
      </c>
      <c r="CP118" t="s">
        <v>134</v>
      </c>
      <c r="CQ118">
        <v>1</v>
      </c>
      <c r="DL118" t="s">
        <v>204</v>
      </c>
      <c r="DM118" t="s">
        <v>205</v>
      </c>
      <c r="DN118">
        <v>1</v>
      </c>
      <c r="EH118" t="s">
        <v>1352</v>
      </c>
      <c r="EI118" t="s">
        <v>28</v>
      </c>
      <c r="EJ118">
        <v>1</v>
      </c>
    </row>
    <row r="119" spans="68:140" x14ac:dyDescent="0.15">
      <c r="BP119">
        <v>118</v>
      </c>
      <c r="BT119" s="8">
        <f t="shared" si="81"/>
        <v>0</v>
      </c>
      <c r="BX119">
        <f t="shared" si="80"/>
        <v>0</v>
      </c>
      <c r="CO119" t="s">
        <v>962</v>
      </c>
      <c r="CP119" t="s">
        <v>67</v>
      </c>
      <c r="CQ119">
        <v>1</v>
      </c>
      <c r="DL119" t="s">
        <v>422</v>
      </c>
      <c r="DM119" t="s">
        <v>60</v>
      </c>
      <c r="DN119">
        <v>1</v>
      </c>
      <c r="EH119" t="s">
        <v>1601</v>
      </c>
      <c r="EI119" t="s">
        <v>49</v>
      </c>
      <c r="EJ119">
        <v>1</v>
      </c>
    </row>
    <row r="120" spans="68:140" x14ac:dyDescent="0.15">
      <c r="BP120">
        <v>119</v>
      </c>
      <c r="BT120" s="8">
        <f t="shared" si="81"/>
        <v>0</v>
      </c>
      <c r="BX120">
        <f t="shared" si="80"/>
        <v>0</v>
      </c>
      <c r="CO120" t="s">
        <v>371</v>
      </c>
      <c r="CP120" t="s">
        <v>80</v>
      </c>
      <c r="CQ120">
        <v>1</v>
      </c>
      <c r="DL120" t="s">
        <v>787</v>
      </c>
      <c r="DM120" t="s">
        <v>27</v>
      </c>
      <c r="DN120">
        <v>1</v>
      </c>
      <c r="EH120" t="s">
        <v>1443</v>
      </c>
      <c r="EI120" t="s">
        <v>62</v>
      </c>
      <c r="EJ120">
        <v>1</v>
      </c>
    </row>
    <row r="121" spans="68:140" x14ac:dyDescent="0.15">
      <c r="BP121">
        <v>120</v>
      </c>
      <c r="BT121" s="8">
        <f t="shared" si="81"/>
        <v>0</v>
      </c>
      <c r="BX121">
        <f t="shared" si="80"/>
        <v>0</v>
      </c>
      <c r="CO121" t="s">
        <v>373</v>
      </c>
      <c r="CP121" t="s">
        <v>80</v>
      </c>
      <c r="CQ121">
        <v>1</v>
      </c>
      <c r="DL121" t="s">
        <v>1390</v>
      </c>
      <c r="DM121" t="s">
        <v>50</v>
      </c>
      <c r="DN121">
        <v>1</v>
      </c>
      <c r="EH121" t="s">
        <v>1157</v>
      </c>
      <c r="EI121" t="s">
        <v>134</v>
      </c>
      <c r="EJ121">
        <v>1</v>
      </c>
    </row>
    <row r="122" spans="68:140" x14ac:dyDescent="0.15">
      <c r="BP122">
        <v>121</v>
      </c>
      <c r="BT122" s="8">
        <f t="shared" si="81"/>
        <v>0</v>
      </c>
      <c r="BX122">
        <f t="shared" si="80"/>
        <v>0</v>
      </c>
      <c r="CO122" t="s">
        <v>750</v>
      </c>
      <c r="CP122" t="s">
        <v>205</v>
      </c>
      <c r="CQ122">
        <v>1</v>
      </c>
      <c r="DL122" t="s">
        <v>121</v>
      </c>
      <c r="DM122" t="s">
        <v>80</v>
      </c>
      <c r="DN122">
        <v>1</v>
      </c>
      <c r="EH122" t="s">
        <v>1074</v>
      </c>
      <c r="EI122" t="s">
        <v>62</v>
      </c>
      <c r="EJ122">
        <v>1</v>
      </c>
    </row>
    <row r="123" spans="68:140" x14ac:dyDescent="0.15">
      <c r="BP123">
        <v>122</v>
      </c>
      <c r="BT123" s="8">
        <f t="shared" si="81"/>
        <v>0</v>
      </c>
      <c r="BX123">
        <f t="shared" si="80"/>
        <v>0</v>
      </c>
      <c r="CO123" t="s">
        <v>1308</v>
      </c>
      <c r="CP123" t="s">
        <v>49</v>
      </c>
      <c r="CQ123">
        <v>1</v>
      </c>
      <c r="DL123" t="s">
        <v>1143</v>
      </c>
      <c r="DM123" t="s">
        <v>28</v>
      </c>
      <c r="DN123">
        <v>1</v>
      </c>
      <c r="EH123" t="s">
        <v>1284</v>
      </c>
      <c r="EI123" t="s">
        <v>28</v>
      </c>
      <c r="EJ123">
        <v>1</v>
      </c>
    </row>
    <row r="124" spans="68:140" x14ac:dyDescent="0.15">
      <c r="BP124">
        <v>123</v>
      </c>
      <c r="BT124" s="8">
        <f t="shared" si="81"/>
        <v>0</v>
      </c>
      <c r="BX124">
        <f t="shared" si="80"/>
        <v>0</v>
      </c>
      <c r="CO124" t="s">
        <v>781</v>
      </c>
      <c r="CP124" t="s">
        <v>80</v>
      </c>
      <c r="CQ124">
        <v>1</v>
      </c>
      <c r="DL124" t="s">
        <v>1238</v>
      </c>
      <c r="DM124" t="s">
        <v>80</v>
      </c>
      <c r="DN124">
        <v>1</v>
      </c>
      <c r="EH124" t="s">
        <v>880</v>
      </c>
      <c r="EI124" t="s">
        <v>317</v>
      </c>
      <c r="EJ124">
        <v>1</v>
      </c>
    </row>
    <row r="125" spans="68:140" x14ac:dyDescent="0.15">
      <c r="BP125">
        <v>124</v>
      </c>
      <c r="BT125" s="8">
        <f t="shared" si="81"/>
        <v>0</v>
      </c>
      <c r="BX125">
        <f t="shared" si="80"/>
        <v>0</v>
      </c>
      <c r="CO125" t="s">
        <v>739</v>
      </c>
      <c r="CP125" t="s">
        <v>50</v>
      </c>
      <c r="CQ125">
        <v>1</v>
      </c>
      <c r="DL125" t="s">
        <v>261</v>
      </c>
      <c r="DM125" t="s">
        <v>87</v>
      </c>
      <c r="DN125">
        <v>1</v>
      </c>
      <c r="EH125" t="s">
        <v>1385</v>
      </c>
      <c r="EI125" t="s">
        <v>642</v>
      </c>
      <c r="EJ125">
        <v>1</v>
      </c>
    </row>
    <row r="126" spans="68:140" x14ac:dyDescent="0.15">
      <c r="BP126">
        <v>125</v>
      </c>
      <c r="BT126" s="8">
        <f t="shared" si="81"/>
        <v>0</v>
      </c>
      <c r="BX126">
        <f t="shared" si="80"/>
        <v>0</v>
      </c>
      <c r="CO126" t="s">
        <v>495</v>
      </c>
      <c r="CP126" t="s">
        <v>62</v>
      </c>
      <c r="CQ126">
        <v>1</v>
      </c>
      <c r="DL126" t="s">
        <v>1315</v>
      </c>
      <c r="DM126" t="s">
        <v>80</v>
      </c>
      <c r="DN126">
        <v>1</v>
      </c>
      <c r="EH126" t="s">
        <v>1532</v>
      </c>
      <c r="EI126" t="s">
        <v>181</v>
      </c>
      <c r="EJ126">
        <v>1</v>
      </c>
    </row>
    <row r="127" spans="68:140" x14ac:dyDescent="0.15">
      <c r="BP127">
        <v>126</v>
      </c>
      <c r="BT127" s="8">
        <f t="shared" si="81"/>
        <v>0</v>
      </c>
      <c r="BX127">
        <f t="shared" si="80"/>
        <v>0</v>
      </c>
      <c r="CO127" t="s">
        <v>726</v>
      </c>
      <c r="CP127" t="s">
        <v>87</v>
      </c>
      <c r="CQ127">
        <v>1</v>
      </c>
      <c r="DL127" t="s">
        <v>445</v>
      </c>
      <c r="DM127" t="s">
        <v>80</v>
      </c>
      <c r="DN127">
        <v>1</v>
      </c>
      <c r="EH127" t="s">
        <v>1402</v>
      </c>
      <c r="EI127" t="s">
        <v>87</v>
      </c>
      <c r="EJ127">
        <v>1</v>
      </c>
    </row>
    <row r="128" spans="68:140" x14ac:dyDescent="0.15">
      <c r="BP128">
        <v>127</v>
      </c>
      <c r="BT128" s="8">
        <f t="shared" si="81"/>
        <v>0</v>
      </c>
      <c r="BX128">
        <f t="shared" si="80"/>
        <v>0</v>
      </c>
      <c r="CO128" t="s">
        <v>338</v>
      </c>
      <c r="CP128" t="s">
        <v>80</v>
      </c>
      <c r="CQ128">
        <v>1</v>
      </c>
      <c r="DL128" t="s">
        <v>926</v>
      </c>
      <c r="DM128" t="s">
        <v>80</v>
      </c>
      <c r="DN128">
        <v>1</v>
      </c>
      <c r="EH128" t="s">
        <v>569</v>
      </c>
      <c r="EI128" t="s">
        <v>87</v>
      </c>
      <c r="EJ128">
        <v>1</v>
      </c>
    </row>
    <row r="129" spans="68:140" x14ac:dyDescent="0.15">
      <c r="BP129">
        <v>128</v>
      </c>
      <c r="BT129" s="8">
        <f t="shared" si="81"/>
        <v>0</v>
      </c>
      <c r="BX129">
        <f t="shared" si="80"/>
        <v>0</v>
      </c>
      <c r="CO129" t="s">
        <v>1228</v>
      </c>
      <c r="CP129" t="s">
        <v>80</v>
      </c>
      <c r="CQ129">
        <v>1</v>
      </c>
      <c r="DL129" t="s">
        <v>238</v>
      </c>
      <c r="DM129" t="s">
        <v>80</v>
      </c>
      <c r="DN129">
        <v>1</v>
      </c>
      <c r="EH129" t="s">
        <v>1242</v>
      </c>
      <c r="EI129" t="s">
        <v>80</v>
      </c>
      <c r="EJ129">
        <v>1</v>
      </c>
    </row>
    <row r="130" spans="68:140" x14ac:dyDescent="0.15">
      <c r="BP130">
        <v>129</v>
      </c>
      <c r="BT130" s="8">
        <f t="shared" si="81"/>
        <v>0</v>
      </c>
      <c r="BX130">
        <f t="shared" si="80"/>
        <v>0</v>
      </c>
      <c r="CO130" t="s">
        <v>533</v>
      </c>
      <c r="CP130" t="s">
        <v>521</v>
      </c>
      <c r="CQ130">
        <v>1</v>
      </c>
      <c r="DL130" t="s">
        <v>1464</v>
      </c>
      <c r="DM130" t="s">
        <v>80</v>
      </c>
      <c r="DN130">
        <v>1</v>
      </c>
      <c r="EH130" t="s">
        <v>585</v>
      </c>
      <c r="EI130" t="s">
        <v>27</v>
      </c>
      <c r="EJ130">
        <v>1</v>
      </c>
    </row>
    <row r="131" spans="68:140" x14ac:dyDescent="0.15">
      <c r="BP131">
        <v>130</v>
      </c>
      <c r="BT131" s="8">
        <f t="shared" si="81"/>
        <v>0</v>
      </c>
      <c r="BX131">
        <f t="shared" ref="BX131:BX194" si="82">BW131/18949 * 100</f>
        <v>0</v>
      </c>
      <c r="CO131" t="s">
        <v>378</v>
      </c>
      <c r="CP131" t="s">
        <v>25</v>
      </c>
      <c r="CQ131">
        <v>1</v>
      </c>
      <c r="DL131" t="s">
        <v>1590</v>
      </c>
      <c r="DM131" t="s">
        <v>67</v>
      </c>
      <c r="DN131">
        <v>1</v>
      </c>
      <c r="EH131" t="s">
        <v>358</v>
      </c>
      <c r="EI131" t="s">
        <v>50</v>
      </c>
      <c r="EJ131">
        <v>1</v>
      </c>
    </row>
    <row r="132" spans="68:140" x14ac:dyDescent="0.15">
      <c r="BP132">
        <v>131</v>
      </c>
      <c r="BT132" s="8">
        <f t="shared" si="81"/>
        <v>0</v>
      </c>
      <c r="BX132">
        <f t="shared" si="82"/>
        <v>0</v>
      </c>
      <c r="CO132" t="s">
        <v>1393</v>
      </c>
      <c r="CP132" t="s">
        <v>80</v>
      </c>
      <c r="CQ132">
        <v>1</v>
      </c>
      <c r="DL132" t="s">
        <v>980</v>
      </c>
      <c r="DM132" t="s">
        <v>430</v>
      </c>
      <c r="DN132">
        <v>1</v>
      </c>
      <c r="EH132" t="s">
        <v>1452</v>
      </c>
      <c r="EI132" t="s">
        <v>80</v>
      </c>
      <c r="EJ132">
        <v>1</v>
      </c>
    </row>
    <row r="133" spans="68:140" x14ac:dyDescent="0.15">
      <c r="BP133">
        <v>132</v>
      </c>
      <c r="BT133" s="8">
        <f t="shared" si="81"/>
        <v>0</v>
      </c>
      <c r="BX133">
        <f t="shared" si="82"/>
        <v>0</v>
      </c>
      <c r="CO133" t="s">
        <v>332</v>
      </c>
      <c r="CP133" t="s">
        <v>67</v>
      </c>
      <c r="CQ133">
        <v>1</v>
      </c>
      <c r="DL133" t="s">
        <v>812</v>
      </c>
      <c r="DM133" t="s">
        <v>110</v>
      </c>
      <c r="DN133">
        <v>1</v>
      </c>
      <c r="EH133" t="s">
        <v>619</v>
      </c>
      <c r="EI133" t="s">
        <v>620</v>
      </c>
      <c r="EJ133">
        <v>1</v>
      </c>
    </row>
    <row r="134" spans="68:140" x14ac:dyDescent="0.15">
      <c r="BP134">
        <v>133</v>
      </c>
      <c r="BT134" s="8">
        <f t="shared" si="81"/>
        <v>0</v>
      </c>
      <c r="BX134">
        <f t="shared" si="82"/>
        <v>0</v>
      </c>
      <c r="CO134" t="s">
        <v>531</v>
      </c>
      <c r="CP134" t="s">
        <v>67</v>
      </c>
      <c r="CQ134">
        <v>1</v>
      </c>
      <c r="DL134" t="s">
        <v>964</v>
      </c>
      <c r="DM134" t="s">
        <v>134</v>
      </c>
      <c r="DN134">
        <v>1</v>
      </c>
      <c r="EH134" t="s">
        <v>250</v>
      </c>
      <c r="EI134" t="s">
        <v>87</v>
      </c>
      <c r="EJ134">
        <v>1</v>
      </c>
    </row>
    <row r="135" spans="68:140" x14ac:dyDescent="0.15">
      <c r="BP135">
        <v>134</v>
      </c>
      <c r="BT135" s="8">
        <f t="shared" si="81"/>
        <v>0</v>
      </c>
      <c r="BX135">
        <f t="shared" si="82"/>
        <v>0</v>
      </c>
      <c r="CO135" t="s">
        <v>717</v>
      </c>
      <c r="CP135" t="s">
        <v>50</v>
      </c>
      <c r="CQ135">
        <v>1</v>
      </c>
      <c r="DL135" t="s">
        <v>1211</v>
      </c>
      <c r="DM135" t="s">
        <v>27</v>
      </c>
      <c r="DN135">
        <v>1</v>
      </c>
      <c r="EH135" t="s">
        <v>582</v>
      </c>
      <c r="EI135" t="s">
        <v>317</v>
      </c>
      <c r="EJ135">
        <v>1</v>
      </c>
    </row>
    <row r="136" spans="68:140" x14ac:dyDescent="0.15">
      <c r="BP136">
        <v>135</v>
      </c>
      <c r="BT136" s="8">
        <f t="shared" si="81"/>
        <v>0</v>
      </c>
      <c r="BX136">
        <f t="shared" si="82"/>
        <v>0</v>
      </c>
      <c r="CO136" t="s">
        <v>676</v>
      </c>
      <c r="CP136" t="s">
        <v>87</v>
      </c>
      <c r="CQ136">
        <v>1</v>
      </c>
      <c r="DL136" t="s">
        <v>55</v>
      </c>
      <c r="DM136" t="s">
        <v>61</v>
      </c>
      <c r="DN136">
        <v>1</v>
      </c>
      <c r="EH136" t="s">
        <v>652</v>
      </c>
      <c r="EI136" t="s">
        <v>80</v>
      </c>
      <c r="EJ136">
        <v>1</v>
      </c>
    </row>
    <row r="137" spans="68:140" x14ac:dyDescent="0.15">
      <c r="BP137">
        <v>136</v>
      </c>
      <c r="BT137" s="8">
        <f t="shared" si="81"/>
        <v>0</v>
      </c>
      <c r="BX137">
        <f t="shared" si="82"/>
        <v>0</v>
      </c>
      <c r="CO137" t="s">
        <v>1061</v>
      </c>
      <c r="CP137" t="s">
        <v>67</v>
      </c>
      <c r="CQ137">
        <v>1</v>
      </c>
      <c r="DL137" t="s">
        <v>248</v>
      </c>
      <c r="DM137" t="s">
        <v>67</v>
      </c>
      <c r="DN137">
        <v>1</v>
      </c>
      <c r="EH137" t="s">
        <v>1219</v>
      </c>
      <c r="EI137" t="s">
        <v>27</v>
      </c>
      <c r="EJ137">
        <v>1</v>
      </c>
    </row>
    <row r="138" spans="68:140" x14ac:dyDescent="0.15">
      <c r="BP138">
        <v>137</v>
      </c>
      <c r="BT138" s="8">
        <f t="shared" si="81"/>
        <v>0</v>
      </c>
      <c r="BX138">
        <f t="shared" si="82"/>
        <v>0</v>
      </c>
      <c r="CO138" t="s">
        <v>918</v>
      </c>
      <c r="CP138" t="s">
        <v>49</v>
      </c>
      <c r="CQ138">
        <v>1</v>
      </c>
      <c r="DL138" t="s">
        <v>1214</v>
      </c>
      <c r="DM138" t="s">
        <v>49</v>
      </c>
      <c r="DN138">
        <v>1</v>
      </c>
      <c r="EH138" t="s">
        <v>1045</v>
      </c>
      <c r="EI138" t="s">
        <v>134</v>
      </c>
      <c r="EJ138">
        <v>1</v>
      </c>
    </row>
    <row r="139" spans="68:140" x14ac:dyDescent="0.15">
      <c r="BP139">
        <v>138</v>
      </c>
      <c r="BT139" s="8">
        <f t="shared" si="81"/>
        <v>0</v>
      </c>
      <c r="BX139">
        <f t="shared" si="82"/>
        <v>0</v>
      </c>
      <c r="CO139" t="s">
        <v>517</v>
      </c>
      <c r="CP139" t="s">
        <v>50</v>
      </c>
      <c r="CQ139">
        <v>1</v>
      </c>
      <c r="DL139" t="s">
        <v>1470</v>
      </c>
      <c r="DM139" t="s">
        <v>80</v>
      </c>
      <c r="DN139">
        <v>1</v>
      </c>
      <c r="EH139" t="s">
        <v>578</v>
      </c>
      <c r="EI139" t="s">
        <v>155</v>
      </c>
      <c r="EJ139">
        <v>1</v>
      </c>
    </row>
    <row r="140" spans="68:140" x14ac:dyDescent="0.15">
      <c r="BP140">
        <v>139</v>
      </c>
      <c r="BT140" s="8">
        <f t="shared" si="81"/>
        <v>0</v>
      </c>
      <c r="BX140">
        <f t="shared" si="82"/>
        <v>0</v>
      </c>
      <c r="CO140" t="s">
        <v>1115</v>
      </c>
      <c r="CP140" t="s">
        <v>27</v>
      </c>
      <c r="CQ140">
        <v>1</v>
      </c>
      <c r="DL140" t="s">
        <v>407</v>
      </c>
      <c r="DM140" t="s">
        <v>110</v>
      </c>
      <c r="DN140">
        <v>1</v>
      </c>
      <c r="EH140" t="s">
        <v>1428</v>
      </c>
      <c r="EI140" t="s">
        <v>205</v>
      </c>
      <c r="EJ140">
        <v>1</v>
      </c>
    </row>
    <row r="141" spans="68:140" x14ac:dyDescent="0.15">
      <c r="BP141">
        <v>140</v>
      </c>
      <c r="BT141" s="8">
        <f t="shared" si="81"/>
        <v>0</v>
      </c>
      <c r="BX141">
        <f t="shared" si="82"/>
        <v>0</v>
      </c>
      <c r="CO141" t="s">
        <v>747</v>
      </c>
      <c r="CP141" t="s">
        <v>110</v>
      </c>
      <c r="CQ141">
        <v>1</v>
      </c>
      <c r="DL141" t="s">
        <v>974</v>
      </c>
      <c r="DM141" t="s">
        <v>190</v>
      </c>
      <c r="DN141">
        <v>1</v>
      </c>
      <c r="EH141" t="s">
        <v>1518</v>
      </c>
      <c r="EI141" t="s">
        <v>87</v>
      </c>
      <c r="EJ141">
        <v>1</v>
      </c>
    </row>
    <row r="142" spans="68:140" x14ac:dyDescent="0.15">
      <c r="BP142">
        <v>141</v>
      </c>
      <c r="BT142" s="8">
        <f t="shared" si="81"/>
        <v>0</v>
      </c>
      <c r="BX142">
        <f t="shared" si="82"/>
        <v>0</v>
      </c>
      <c r="CO142" t="s">
        <v>998</v>
      </c>
      <c r="CP142" t="s">
        <v>49</v>
      </c>
      <c r="CQ142">
        <v>1</v>
      </c>
      <c r="DL142" t="s">
        <v>1462</v>
      </c>
      <c r="DM142" t="s">
        <v>80</v>
      </c>
      <c r="DN142">
        <v>1</v>
      </c>
      <c r="EH142" t="s">
        <v>588</v>
      </c>
      <c r="EI142" t="s">
        <v>50</v>
      </c>
      <c r="EJ142">
        <v>1</v>
      </c>
    </row>
    <row r="143" spans="68:140" x14ac:dyDescent="0.15">
      <c r="BP143">
        <v>142</v>
      </c>
      <c r="BT143" s="8">
        <f t="shared" si="81"/>
        <v>0</v>
      </c>
      <c r="BX143">
        <f t="shared" si="82"/>
        <v>0</v>
      </c>
      <c r="CO143" t="s">
        <v>1060</v>
      </c>
      <c r="CP143" t="s">
        <v>61</v>
      </c>
      <c r="CQ143">
        <v>1</v>
      </c>
      <c r="DL143" t="s">
        <v>1337</v>
      </c>
      <c r="DM143" t="s">
        <v>67</v>
      </c>
      <c r="DN143">
        <v>1</v>
      </c>
      <c r="EH143" t="s">
        <v>653</v>
      </c>
      <c r="EI143" t="s">
        <v>181</v>
      </c>
      <c r="EJ143">
        <v>1</v>
      </c>
    </row>
    <row r="144" spans="68:140" x14ac:dyDescent="0.15">
      <c r="BP144">
        <v>143</v>
      </c>
      <c r="BT144" s="8">
        <f t="shared" si="81"/>
        <v>0</v>
      </c>
      <c r="BX144">
        <f t="shared" si="82"/>
        <v>0</v>
      </c>
      <c r="CO144" t="s">
        <v>1370</v>
      </c>
      <c r="CP144" t="s">
        <v>27</v>
      </c>
      <c r="CQ144">
        <v>1</v>
      </c>
      <c r="DL144" t="s">
        <v>1138</v>
      </c>
      <c r="DM144" t="s">
        <v>181</v>
      </c>
      <c r="DN144">
        <v>1</v>
      </c>
      <c r="EH144" t="s">
        <v>605</v>
      </c>
      <c r="EI144" t="s">
        <v>67</v>
      </c>
      <c r="EJ144">
        <v>1</v>
      </c>
    </row>
    <row r="145" spans="68:140" x14ac:dyDescent="0.15">
      <c r="BP145">
        <v>144</v>
      </c>
      <c r="BT145" s="8">
        <f t="shared" si="81"/>
        <v>0</v>
      </c>
      <c r="BX145">
        <f t="shared" si="82"/>
        <v>0</v>
      </c>
      <c r="CO145" t="s">
        <v>536</v>
      </c>
      <c r="CP145" t="s">
        <v>80</v>
      </c>
      <c r="CQ145">
        <v>1</v>
      </c>
      <c r="DL145" t="s">
        <v>1153</v>
      </c>
      <c r="DM145" t="s">
        <v>80</v>
      </c>
      <c r="DN145">
        <v>1</v>
      </c>
      <c r="EH145" t="s">
        <v>878</v>
      </c>
      <c r="EI145" t="s">
        <v>60</v>
      </c>
      <c r="EJ145">
        <v>1</v>
      </c>
    </row>
    <row r="146" spans="68:140" x14ac:dyDescent="0.15">
      <c r="BP146">
        <v>145</v>
      </c>
      <c r="BT146" s="8">
        <f t="shared" si="81"/>
        <v>0</v>
      </c>
      <c r="BX146">
        <f t="shared" si="82"/>
        <v>0</v>
      </c>
      <c r="CO146" t="s">
        <v>1029</v>
      </c>
      <c r="CP146" t="s">
        <v>80</v>
      </c>
      <c r="CQ146">
        <v>1</v>
      </c>
      <c r="DL146" t="s">
        <v>225</v>
      </c>
      <c r="DM146" t="s">
        <v>134</v>
      </c>
      <c r="DN146">
        <v>1</v>
      </c>
      <c r="EH146" t="s">
        <v>1446</v>
      </c>
      <c r="EI146" t="s">
        <v>213</v>
      </c>
      <c r="EJ146">
        <v>1</v>
      </c>
    </row>
    <row r="147" spans="68:140" x14ac:dyDescent="0.15">
      <c r="BP147">
        <v>146</v>
      </c>
      <c r="BT147" s="8">
        <f t="shared" si="81"/>
        <v>0</v>
      </c>
      <c r="BX147">
        <f t="shared" si="82"/>
        <v>0</v>
      </c>
      <c r="CO147" t="s">
        <v>723</v>
      </c>
      <c r="CP147" t="s">
        <v>50</v>
      </c>
      <c r="CQ147">
        <v>1</v>
      </c>
      <c r="DL147" t="s">
        <v>270</v>
      </c>
      <c r="DM147" t="s">
        <v>67</v>
      </c>
      <c r="DN147">
        <v>1</v>
      </c>
      <c r="EH147" t="s">
        <v>591</v>
      </c>
      <c r="EI147" t="s">
        <v>1495</v>
      </c>
      <c r="EJ147">
        <v>1</v>
      </c>
    </row>
    <row r="148" spans="68:140" x14ac:dyDescent="0.15">
      <c r="BP148">
        <v>147</v>
      </c>
      <c r="BT148" s="8">
        <f t="shared" si="81"/>
        <v>0</v>
      </c>
      <c r="BX148">
        <f t="shared" si="82"/>
        <v>0</v>
      </c>
      <c r="CO148" t="s">
        <v>1602</v>
      </c>
      <c r="CP148" t="s">
        <v>134</v>
      </c>
      <c r="CQ148">
        <v>1</v>
      </c>
      <c r="DL148" t="s">
        <v>1183</v>
      </c>
      <c r="DM148" t="s">
        <v>190</v>
      </c>
      <c r="DN148">
        <v>1</v>
      </c>
      <c r="EH148" t="s">
        <v>854</v>
      </c>
      <c r="EI148" t="s">
        <v>205</v>
      </c>
      <c r="EJ148">
        <v>1</v>
      </c>
    </row>
    <row r="149" spans="68:140" x14ac:dyDescent="0.15">
      <c r="BP149">
        <v>148</v>
      </c>
      <c r="BT149" s="8">
        <f t="shared" si="81"/>
        <v>0</v>
      </c>
      <c r="BX149">
        <f t="shared" si="82"/>
        <v>0</v>
      </c>
      <c r="CO149" t="s">
        <v>350</v>
      </c>
      <c r="CP149" t="s">
        <v>60</v>
      </c>
      <c r="CQ149">
        <v>1</v>
      </c>
      <c r="DL149" t="s">
        <v>1424</v>
      </c>
      <c r="DM149" t="s">
        <v>110</v>
      </c>
      <c r="DN149">
        <v>1</v>
      </c>
      <c r="EH149" t="s">
        <v>1162</v>
      </c>
      <c r="EI149" t="s">
        <v>1032</v>
      </c>
      <c r="EJ149">
        <v>1</v>
      </c>
    </row>
    <row r="150" spans="68:140" x14ac:dyDescent="0.15">
      <c r="BP150">
        <v>149</v>
      </c>
      <c r="BT150" s="8">
        <f t="shared" si="81"/>
        <v>0</v>
      </c>
      <c r="BX150">
        <f t="shared" si="82"/>
        <v>0</v>
      </c>
      <c r="CO150" t="s">
        <v>1131</v>
      </c>
      <c r="CP150" t="s">
        <v>27</v>
      </c>
      <c r="CQ150">
        <v>1</v>
      </c>
      <c r="DL150" t="s">
        <v>495</v>
      </c>
      <c r="DM150" t="s">
        <v>62</v>
      </c>
      <c r="DN150">
        <v>1</v>
      </c>
      <c r="EH150" t="s">
        <v>1563</v>
      </c>
      <c r="EI150" t="s">
        <v>25</v>
      </c>
      <c r="EJ150">
        <v>1</v>
      </c>
    </row>
    <row r="151" spans="68:140" x14ac:dyDescent="0.15">
      <c r="BP151">
        <v>150</v>
      </c>
      <c r="BT151" s="8">
        <f t="shared" ref="BT151:BT214" si="83">BS151/83 * 100</f>
        <v>0</v>
      </c>
      <c r="BX151">
        <f t="shared" si="82"/>
        <v>0</v>
      </c>
      <c r="CO151" t="s">
        <v>735</v>
      </c>
      <c r="CP151" t="s">
        <v>213</v>
      </c>
      <c r="CQ151">
        <v>1</v>
      </c>
      <c r="DL151" t="s">
        <v>1401</v>
      </c>
      <c r="DM151" t="s">
        <v>80</v>
      </c>
      <c r="DN151">
        <v>1</v>
      </c>
      <c r="EH151" t="s">
        <v>610</v>
      </c>
      <c r="EI151" t="s">
        <v>87</v>
      </c>
      <c r="EJ151">
        <v>1</v>
      </c>
    </row>
    <row r="152" spans="68:140" x14ac:dyDescent="0.15">
      <c r="BP152">
        <v>151</v>
      </c>
      <c r="BT152" s="8">
        <f t="shared" si="83"/>
        <v>0</v>
      </c>
      <c r="BX152">
        <f t="shared" si="82"/>
        <v>0</v>
      </c>
      <c r="CO152" t="s">
        <v>909</v>
      </c>
      <c r="CP152" t="s">
        <v>67</v>
      </c>
      <c r="CQ152">
        <v>1</v>
      </c>
      <c r="DL152" t="s">
        <v>772</v>
      </c>
      <c r="DM152" t="s">
        <v>87</v>
      </c>
      <c r="DN152">
        <v>1</v>
      </c>
      <c r="EH152" t="s">
        <v>1248</v>
      </c>
      <c r="EI152" t="s">
        <v>213</v>
      </c>
      <c r="EJ152">
        <v>1</v>
      </c>
    </row>
    <row r="153" spans="68:140" x14ac:dyDescent="0.15">
      <c r="BP153">
        <v>152</v>
      </c>
      <c r="BT153" s="8">
        <f t="shared" si="83"/>
        <v>0</v>
      </c>
      <c r="BX153">
        <f t="shared" si="82"/>
        <v>0</v>
      </c>
      <c r="CO153" t="s">
        <v>1275</v>
      </c>
      <c r="CP153" t="s">
        <v>50</v>
      </c>
      <c r="CQ153">
        <v>1</v>
      </c>
      <c r="DL153" t="s">
        <v>232</v>
      </c>
      <c r="DM153" t="s">
        <v>67</v>
      </c>
      <c r="DN153">
        <v>1</v>
      </c>
      <c r="EH153" t="s">
        <v>617</v>
      </c>
      <c r="EI153" t="s">
        <v>317</v>
      </c>
      <c r="EJ153">
        <v>1</v>
      </c>
    </row>
    <row r="154" spans="68:140" x14ac:dyDescent="0.15">
      <c r="BP154">
        <v>153</v>
      </c>
      <c r="BT154" s="8">
        <f t="shared" si="83"/>
        <v>0</v>
      </c>
      <c r="BX154">
        <f t="shared" si="82"/>
        <v>0</v>
      </c>
      <c r="CO154" t="s">
        <v>309</v>
      </c>
      <c r="CP154" t="s">
        <v>50</v>
      </c>
      <c r="CQ154">
        <v>1</v>
      </c>
      <c r="DL154" t="s">
        <v>761</v>
      </c>
      <c r="DM154" t="s">
        <v>80</v>
      </c>
      <c r="DN154">
        <v>1</v>
      </c>
      <c r="EH154" t="s">
        <v>1263</v>
      </c>
      <c r="EI154" t="s">
        <v>25</v>
      </c>
      <c r="EJ154">
        <v>1</v>
      </c>
    </row>
    <row r="155" spans="68:140" x14ac:dyDescent="0.15">
      <c r="BP155">
        <v>154</v>
      </c>
      <c r="BT155" s="8">
        <f t="shared" si="83"/>
        <v>0</v>
      </c>
      <c r="BX155">
        <f t="shared" si="82"/>
        <v>0</v>
      </c>
      <c r="CO155" t="s">
        <v>1208</v>
      </c>
      <c r="CP155" t="s">
        <v>80</v>
      </c>
      <c r="CQ155">
        <v>1</v>
      </c>
      <c r="DL155" t="s">
        <v>997</v>
      </c>
      <c r="DM155" t="s">
        <v>100</v>
      </c>
      <c r="DN155">
        <v>1</v>
      </c>
      <c r="EH155" t="s">
        <v>1530</v>
      </c>
      <c r="EI155" t="s">
        <v>181</v>
      </c>
      <c r="EJ155">
        <v>1</v>
      </c>
    </row>
    <row r="156" spans="68:140" x14ac:dyDescent="0.15">
      <c r="BP156">
        <v>155</v>
      </c>
      <c r="BT156" s="8">
        <f t="shared" si="83"/>
        <v>0</v>
      </c>
      <c r="BX156">
        <f t="shared" si="82"/>
        <v>0</v>
      </c>
      <c r="CO156" t="s">
        <v>1429</v>
      </c>
      <c r="CP156" t="s">
        <v>205</v>
      </c>
      <c r="CQ156">
        <v>1</v>
      </c>
      <c r="DL156" t="s">
        <v>1344</v>
      </c>
      <c r="DM156" t="s">
        <v>61</v>
      </c>
      <c r="DN156">
        <v>1</v>
      </c>
      <c r="EH156" t="s">
        <v>624</v>
      </c>
      <c r="EI156" t="s">
        <v>50</v>
      </c>
      <c r="EJ156">
        <v>1</v>
      </c>
    </row>
    <row r="157" spans="68:140" x14ac:dyDescent="0.15">
      <c r="BP157">
        <v>156</v>
      </c>
      <c r="BT157" s="8">
        <f t="shared" si="83"/>
        <v>0</v>
      </c>
      <c r="BX157">
        <f t="shared" si="82"/>
        <v>0</v>
      </c>
      <c r="CO157" t="s">
        <v>1324</v>
      </c>
      <c r="CP157" t="s">
        <v>80</v>
      </c>
      <c r="CQ157">
        <v>1</v>
      </c>
      <c r="DL157" t="s">
        <v>806</v>
      </c>
      <c r="DM157" t="s">
        <v>61</v>
      </c>
      <c r="DN157">
        <v>1</v>
      </c>
      <c r="EH157" t="s">
        <v>1381</v>
      </c>
      <c r="EI157" t="s">
        <v>28</v>
      </c>
      <c r="EJ157">
        <v>1</v>
      </c>
    </row>
    <row r="158" spans="68:140" x14ac:dyDescent="0.15">
      <c r="BP158">
        <v>157</v>
      </c>
      <c r="BT158" s="8">
        <f t="shared" si="83"/>
        <v>0</v>
      </c>
      <c r="BX158">
        <f t="shared" si="82"/>
        <v>0</v>
      </c>
      <c r="CO158" t="s">
        <v>509</v>
      </c>
      <c r="CP158" t="s">
        <v>87</v>
      </c>
      <c r="CQ158">
        <v>1</v>
      </c>
      <c r="DL158" t="s">
        <v>288</v>
      </c>
      <c r="DM158" t="s">
        <v>110</v>
      </c>
      <c r="DN158">
        <v>1</v>
      </c>
      <c r="EH158" t="s">
        <v>561</v>
      </c>
      <c r="EI158" t="s">
        <v>40</v>
      </c>
      <c r="EJ158">
        <v>1</v>
      </c>
    </row>
    <row r="159" spans="68:140" x14ac:dyDescent="0.15">
      <c r="BP159">
        <v>158</v>
      </c>
      <c r="BT159" s="8">
        <f t="shared" si="83"/>
        <v>0</v>
      </c>
      <c r="BX159">
        <f t="shared" si="82"/>
        <v>0</v>
      </c>
      <c r="CO159" t="s">
        <v>1207</v>
      </c>
      <c r="CP159" t="s">
        <v>50</v>
      </c>
      <c r="CQ159">
        <v>1</v>
      </c>
      <c r="DL159" t="s">
        <v>41</v>
      </c>
      <c r="DM159" t="s">
        <v>87</v>
      </c>
      <c r="DN159">
        <v>1</v>
      </c>
      <c r="EH159" t="s">
        <v>1547</v>
      </c>
      <c r="EI159" t="s">
        <v>27</v>
      </c>
      <c r="EJ159">
        <v>1</v>
      </c>
    </row>
    <row r="160" spans="68:140" x14ac:dyDescent="0.15">
      <c r="BP160">
        <v>159</v>
      </c>
      <c r="BT160" s="8">
        <f t="shared" si="83"/>
        <v>0</v>
      </c>
      <c r="BX160">
        <f t="shared" si="82"/>
        <v>0</v>
      </c>
      <c r="CO160" t="s">
        <v>1468</v>
      </c>
      <c r="CP160" t="s">
        <v>80</v>
      </c>
      <c r="CQ160">
        <v>1</v>
      </c>
      <c r="DL160" t="s">
        <v>1209</v>
      </c>
      <c r="DM160" t="s">
        <v>190</v>
      </c>
      <c r="DN160">
        <v>1</v>
      </c>
      <c r="EH160" t="s">
        <v>118</v>
      </c>
      <c r="EI160" t="s">
        <v>572</v>
      </c>
      <c r="EJ160">
        <v>1</v>
      </c>
    </row>
    <row r="161" spans="68:140" x14ac:dyDescent="0.15">
      <c r="BP161">
        <v>160</v>
      </c>
      <c r="BT161" s="8">
        <f t="shared" si="83"/>
        <v>0</v>
      </c>
      <c r="BX161">
        <f t="shared" si="82"/>
        <v>0</v>
      </c>
      <c r="CO161" t="s">
        <v>411</v>
      </c>
      <c r="CP161" t="s">
        <v>62</v>
      </c>
      <c r="CQ161">
        <v>1</v>
      </c>
      <c r="DL161" t="s">
        <v>71</v>
      </c>
      <c r="DM161" t="s">
        <v>62</v>
      </c>
      <c r="DN161">
        <v>1</v>
      </c>
      <c r="EH161" t="s">
        <v>612</v>
      </c>
      <c r="EI161" t="s">
        <v>181</v>
      </c>
      <c r="EJ161">
        <v>1</v>
      </c>
    </row>
    <row r="162" spans="68:140" x14ac:dyDescent="0.15">
      <c r="BP162">
        <v>161</v>
      </c>
      <c r="BT162" s="8">
        <f t="shared" si="83"/>
        <v>0</v>
      </c>
      <c r="BX162">
        <f t="shared" si="82"/>
        <v>0</v>
      </c>
      <c r="CO162" t="s">
        <v>1083</v>
      </c>
      <c r="CP162" t="s">
        <v>80</v>
      </c>
      <c r="CQ162">
        <v>1</v>
      </c>
      <c r="DL162" t="s">
        <v>256</v>
      </c>
      <c r="DM162" t="s">
        <v>60</v>
      </c>
      <c r="DN162">
        <v>1</v>
      </c>
      <c r="EH162" t="s">
        <v>1337</v>
      </c>
      <c r="EI162" t="s">
        <v>67</v>
      </c>
      <c r="EJ162">
        <v>1</v>
      </c>
    </row>
    <row r="163" spans="68:140" x14ac:dyDescent="0.15">
      <c r="BP163">
        <v>162</v>
      </c>
      <c r="BT163" s="8">
        <f t="shared" si="83"/>
        <v>0</v>
      </c>
      <c r="BX163">
        <f t="shared" si="82"/>
        <v>0</v>
      </c>
      <c r="CO163" t="s">
        <v>921</v>
      </c>
      <c r="CP163" t="s">
        <v>67</v>
      </c>
      <c r="CQ163">
        <v>1</v>
      </c>
      <c r="DL163" t="s">
        <v>1512</v>
      </c>
      <c r="DM163" t="s">
        <v>87</v>
      </c>
      <c r="DN163">
        <v>1</v>
      </c>
      <c r="EH163" t="s">
        <v>1036</v>
      </c>
      <c r="EI163" t="s">
        <v>181</v>
      </c>
      <c r="EJ163">
        <v>1</v>
      </c>
    </row>
    <row r="164" spans="68:140" x14ac:dyDescent="0.15">
      <c r="BP164">
        <v>163</v>
      </c>
      <c r="BT164" s="8">
        <f t="shared" si="83"/>
        <v>0</v>
      </c>
      <c r="BX164">
        <f t="shared" si="82"/>
        <v>0</v>
      </c>
      <c r="CO164" t="s">
        <v>1268</v>
      </c>
      <c r="CP164" t="s">
        <v>1265</v>
      </c>
      <c r="CQ164">
        <v>1</v>
      </c>
      <c r="DL164" t="s">
        <v>1608</v>
      </c>
      <c r="DM164" t="s">
        <v>50</v>
      </c>
      <c r="DN164">
        <v>1</v>
      </c>
      <c r="EH164" t="s">
        <v>1216</v>
      </c>
      <c r="EI164" t="s">
        <v>80</v>
      </c>
      <c r="EJ164">
        <v>1</v>
      </c>
    </row>
    <row r="165" spans="68:140" x14ac:dyDescent="0.15">
      <c r="BP165">
        <v>164</v>
      </c>
      <c r="BT165" s="8">
        <f t="shared" si="83"/>
        <v>0</v>
      </c>
      <c r="BX165">
        <f t="shared" si="82"/>
        <v>0</v>
      </c>
      <c r="CO165" t="s">
        <v>893</v>
      </c>
      <c r="CP165" t="s">
        <v>27</v>
      </c>
      <c r="CQ165">
        <v>1</v>
      </c>
      <c r="DL165" t="s">
        <v>1185</v>
      </c>
      <c r="DM165" t="s">
        <v>27</v>
      </c>
      <c r="DN165">
        <v>1</v>
      </c>
      <c r="EH165" t="s">
        <v>1598</v>
      </c>
      <c r="EI165" t="s">
        <v>49</v>
      </c>
      <c r="EJ165">
        <v>1</v>
      </c>
    </row>
    <row r="166" spans="68:140" x14ac:dyDescent="0.15">
      <c r="BP166">
        <v>165</v>
      </c>
      <c r="BT166" s="8">
        <f t="shared" si="83"/>
        <v>0</v>
      </c>
      <c r="BX166">
        <f t="shared" si="82"/>
        <v>0</v>
      </c>
      <c r="CO166" t="s">
        <v>357</v>
      </c>
      <c r="CP166" t="s">
        <v>50</v>
      </c>
      <c r="CQ166">
        <v>1</v>
      </c>
      <c r="DL166" t="s">
        <v>697</v>
      </c>
      <c r="DM166" t="s">
        <v>80</v>
      </c>
      <c r="DN166">
        <v>1</v>
      </c>
      <c r="EH166" t="s">
        <v>647</v>
      </c>
      <c r="EI166" t="s">
        <v>61</v>
      </c>
      <c r="EJ166">
        <v>1</v>
      </c>
    </row>
    <row r="167" spans="68:140" x14ac:dyDescent="0.15">
      <c r="BP167">
        <v>166</v>
      </c>
      <c r="BT167" s="8">
        <f t="shared" si="83"/>
        <v>0</v>
      </c>
      <c r="BX167">
        <f t="shared" si="82"/>
        <v>0</v>
      </c>
      <c r="CO167" t="s">
        <v>1255</v>
      </c>
      <c r="CP167" t="s">
        <v>25</v>
      </c>
      <c r="CQ167">
        <v>1</v>
      </c>
      <c r="DL167" t="s">
        <v>276</v>
      </c>
      <c r="DM167" t="s">
        <v>80</v>
      </c>
      <c r="DN167">
        <v>1</v>
      </c>
      <c r="EH167" t="s">
        <v>865</v>
      </c>
      <c r="EI167" t="s">
        <v>27</v>
      </c>
      <c r="EJ167">
        <v>1</v>
      </c>
    </row>
    <row r="168" spans="68:140" x14ac:dyDescent="0.15">
      <c r="BP168">
        <v>167</v>
      </c>
      <c r="BT168" s="8">
        <f t="shared" si="83"/>
        <v>0</v>
      </c>
      <c r="BX168">
        <f t="shared" si="82"/>
        <v>0</v>
      </c>
      <c r="CO168" t="s">
        <v>751</v>
      </c>
      <c r="CP168" t="s">
        <v>62</v>
      </c>
      <c r="CQ168">
        <v>1</v>
      </c>
      <c r="DL168" t="s">
        <v>419</v>
      </c>
      <c r="DM168" t="s">
        <v>87</v>
      </c>
      <c r="DN168">
        <v>1</v>
      </c>
      <c r="EH168" t="s">
        <v>611</v>
      </c>
      <c r="EI168" t="s">
        <v>50</v>
      </c>
      <c r="EJ168">
        <v>1</v>
      </c>
    </row>
    <row r="169" spans="68:140" x14ac:dyDescent="0.15">
      <c r="BP169">
        <v>168</v>
      </c>
      <c r="BT169" s="8">
        <f t="shared" si="83"/>
        <v>0</v>
      </c>
      <c r="BX169">
        <f t="shared" si="82"/>
        <v>0</v>
      </c>
      <c r="CO169" t="s">
        <v>1362</v>
      </c>
      <c r="CP169" t="s">
        <v>50</v>
      </c>
      <c r="CQ169">
        <v>1</v>
      </c>
      <c r="DL169" t="s">
        <v>415</v>
      </c>
      <c r="DM169" t="s">
        <v>80</v>
      </c>
      <c r="DN169">
        <v>1</v>
      </c>
      <c r="EH169" t="s">
        <v>201</v>
      </c>
      <c r="EI169" t="s">
        <v>25</v>
      </c>
      <c r="EJ169">
        <v>1</v>
      </c>
    </row>
    <row r="170" spans="68:140" x14ac:dyDescent="0.15">
      <c r="BP170">
        <v>169</v>
      </c>
      <c r="BT170" s="8">
        <f t="shared" si="83"/>
        <v>0</v>
      </c>
      <c r="BX170">
        <f t="shared" si="82"/>
        <v>0</v>
      </c>
      <c r="CO170" t="s">
        <v>1123</v>
      </c>
      <c r="CP170" t="s">
        <v>205</v>
      </c>
      <c r="CQ170">
        <v>1</v>
      </c>
      <c r="DL170" t="s">
        <v>274</v>
      </c>
      <c r="DM170" t="s">
        <v>80</v>
      </c>
      <c r="DN170">
        <v>1</v>
      </c>
      <c r="EH170" t="s">
        <v>202</v>
      </c>
      <c r="EI170" t="s">
        <v>50</v>
      </c>
      <c r="EJ170">
        <v>1</v>
      </c>
    </row>
    <row r="171" spans="68:140" x14ac:dyDescent="0.15">
      <c r="BP171">
        <v>170</v>
      </c>
      <c r="BT171" s="8">
        <f t="shared" si="83"/>
        <v>0</v>
      </c>
      <c r="BX171">
        <f t="shared" si="82"/>
        <v>0</v>
      </c>
      <c r="CO171" t="s">
        <v>1176</v>
      </c>
      <c r="CP171" t="s">
        <v>50</v>
      </c>
      <c r="CQ171">
        <v>1</v>
      </c>
      <c r="DL171" t="s">
        <v>817</v>
      </c>
      <c r="DM171" t="s">
        <v>49</v>
      </c>
      <c r="DN171">
        <v>1</v>
      </c>
      <c r="EH171" t="s">
        <v>1575</v>
      </c>
      <c r="EI171" t="s">
        <v>67</v>
      </c>
      <c r="EJ171">
        <v>1</v>
      </c>
    </row>
    <row r="172" spans="68:140" x14ac:dyDescent="0.15">
      <c r="BP172">
        <v>171</v>
      </c>
      <c r="BT172" s="8">
        <f t="shared" si="83"/>
        <v>0</v>
      </c>
      <c r="BX172">
        <f t="shared" si="82"/>
        <v>0</v>
      </c>
      <c r="CO172" t="s">
        <v>961</v>
      </c>
      <c r="CP172" t="s">
        <v>62</v>
      </c>
      <c r="CQ172">
        <v>1</v>
      </c>
      <c r="DL172" t="s">
        <v>1237</v>
      </c>
      <c r="DM172" t="s">
        <v>27</v>
      </c>
      <c r="DN172">
        <v>1</v>
      </c>
      <c r="EH172" t="s">
        <v>575</v>
      </c>
      <c r="EI172" t="s">
        <v>67</v>
      </c>
      <c r="EJ172">
        <v>1</v>
      </c>
    </row>
    <row r="173" spans="68:140" x14ac:dyDescent="0.15">
      <c r="BP173">
        <v>172</v>
      </c>
      <c r="BT173" s="8">
        <f t="shared" si="83"/>
        <v>0</v>
      </c>
      <c r="BX173">
        <f t="shared" si="82"/>
        <v>0</v>
      </c>
      <c r="CO173" t="s">
        <v>703</v>
      </c>
      <c r="CP173" t="s">
        <v>25</v>
      </c>
      <c r="CQ173">
        <v>1</v>
      </c>
      <c r="DL173" t="s">
        <v>1471</v>
      </c>
      <c r="DM173" t="s">
        <v>80</v>
      </c>
      <c r="DN173">
        <v>1</v>
      </c>
      <c r="EH173" t="s">
        <v>1301</v>
      </c>
      <c r="EI173" t="s">
        <v>134</v>
      </c>
      <c r="EJ173">
        <v>1</v>
      </c>
    </row>
    <row r="174" spans="68:140" x14ac:dyDescent="0.15">
      <c r="BP174">
        <v>173</v>
      </c>
      <c r="BT174" s="8">
        <f t="shared" si="83"/>
        <v>0</v>
      </c>
      <c r="BX174">
        <f t="shared" si="82"/>
        <v>0</v>
      </c>
      <c r="CO174" t="s">
        <v>1326</v>
      </c>
      <c r="CP174" t="s">
        <v>49</v>
      </c>
      <c r="CQ174">
        <v>1</v>
      </c>
      <c r="DL174" t="s">
        <v>1488</v>
      </c>
      <c r="DM174" t="s">
        <v>80</v>
      </c>
      <c r="DN174">
        <v>1</v>
      </c>
      <c r="EH174" t="s">
        <v>184</v>
      </c>
      <c r="EI174" t="s">
        <v>67</v>
      </c>
      <c r="EJ174">
        <v>1</v>
      </c>
    </row>
    <row r="175" spans="68:140" x14ac:dyDescent="0.15">
      <c r="BP175">
        <v>174</v>
      </c>
      <c r="BT175" s="8">
        <f t="shared" si="83"/>
        <v>0</v>
      </c>
      <c r="BX175">
        <f t="shared" si="82"/>
        <v>0</v>
      </c>
      <c r="CO175" t="s">
        <v>390</v>
      </c>
      <c r="CP175" t="s">
        <v>61</v>
      </c>
      <c r="CQ175">
        <v>1</v>
      </c>
      <c r="DL175" t="s">
        <v>119</v>
      </c>
      <c r="DM175" t="s">
        <v>61</v>
      </c>
      <c r="DN175">
        <v>1</v>
      </c>
      <c r="EH175" t="s">
        <v>1146</v>
      </c>
      <c r="EI175" t="s">
        <v>61</v>
      </c>
      <c r="EJ175">
        <v>1</v>
      </c>
    </row>
    <row r="176" spans="68:140" x14ac:dyDescent="0.15">
      <c r="BP176">
        <v>175</v>
      </c>
      <c r="BT176" s="8">
        <f t="shared" si="83"/>
        <v>0</v>
      </c>
      <c r="BX176">
        <f t="shared" si="82"/>
        <v>0</v>
      </c>
      <c r="CO176" t="s">
        <v>889</v>
      </c>
      <c r="CP176" t="s">
        <v>80</v>
      </c>
      <c r="CQ176">
        <v>1</v>
      </c>
      <c r="DL176" t="s">
        <v>993</v>
      </c>
      <c r="DM176" t="s">
        <v>87</v>
      </c>
      <c r="DN176">
        <v>1</v>
      </c>
      <c r="EH176" t="s">
        <v>1239</v>
      </c>
      <c r="EI176" t="s">
        <v>213</v>
      </c>
      <c r="EJ176">
        <v>1</v>
      </c>
    </row>
    <row r="177" spans="68:140" x14ac:dyDescent="0.15">
      <c r="BP177">
        <v>176</v>
      </c>
      <c r="BT177" s="8">
        <f t="shared" si="83"/>
        <v>0</v>
      </c>
      <c r="BX177">
        <f t="shared" si="82"/>
        <v>0</v>
      </c>
      <c r="CO177" t="s">
        <v>718</v>
      </c>
      <c r="CP177" t="s">
        <v>50</v>
      </c>
      <c r="CQ177">
        <v>1</v>
      </c>
      <c r="DL177" t="s">
        <v>393</v>
      </c>
      <c r="DM177" t="s">
        <v>25</v>
      </c>
      <c r="DN177">
        <v>1</v>
      </c>
      <c r="EH177" t="s">
        <v>577</v>
      </c>
      <c r="EI177" t="s">
        <v>50</v>
      </c>
      <c r="EJ177">
        <v>1</v>
      </c>
    </row>
    <row r="178" spans="68:140" x14ac:dyDescent="0.15">
      <c r="BP178">
        <v>177</v>
      </c>
      <c r="BT178" s="8">
        <f t="shared" si="83"/>
        <v>0</v>
      </c>
      <c r="BX178">
        <f t="shared" si="82"/>
        <v>0</v>
      </c>
      <c r="CO178" t="s">
        <v>1585</v>
      </c>
      <c r="CP178" t="s">
        <v>67</v>
      </c>
      <c r="CQ178">
        <v>1</v>
      </c>
      <c r="DL178" t="s">
        <v>796</v>
      </c>
      <c r="DM178" t="s">
        <v>80</v>
      </c>
      <c r="DN178">
        <v>1</v>
      </c>
      <c r="EH178" t="s">
        <v>590</v>
      </c>
      <c r="EI178" t="s">
        <v>62</v>
      </c>
      <c r="EJ178">
        <v>1</v>
      </c>
    </row>
    <row r="179" spans="68:140" x14ac:dyDescent="0.15">
      <c r="BP179">
        <v>178</v>
      </c>
      <c r="BT179" s="8">
        <f t="shared" si="83"/>
        <v>0</v>
      </c>
      <c r="BX179">
        <f t="shared" si="82"/>
        <v>0</v>
      </c>
      <c r="CO179" t="s">
        <v>339</v>
      </c>
      <c r="CP179" t="s">
        <v>192</v>
      </c>
      <c r="CQ179">
        <v>1</v>
      </c>
      <c r="DL179" t="s">
        <v>414</v>
      </c>
      <c r="DM179" t="s">
        <v>67</v>
      </c>
      <c r="DN179">
        <v>1</v>
      </c>
      <c r="EH179" t="s">
        <v>593</v>
      </c>
      <c r="EI179" t="s">
        <v>80</v>
      </c>
      <c r="EJ179">
        <v>1</v>
      </c>
    </row>
    <row r="180" spans="68:140" x14ac:dyDescent="0.15">
      <c r="BP180">
        <v>179</v>
      </c>
      <c r="BT180" s="8">
        <f t="shared" si="83"/>
        <v>0</v>
      </c>
      <c r="BX180">
        <f t="shared" si="82"/>
        <v>0</v>
      </c>
      <c r="CO180" t="s">
        <v>892</v>
      </c>
      <c r="CP180" t="s">
        <v>80</v>
      </c>
      <c r="CQ180">
        <v>1</v>
      </c>
      <c r="DL180" t="s">
        <v>1091</v>
      </c>
      <c r="DM180" t="s">
        <v>80</v>
      </c>
      <c r="DN180">
        <v>1</v>
      </c>
      <c r="EH180" t="s">
        <v>1548</v>
      </c>
      <c r="EI180" t="s">
        <v>173</v>
      </c>
      <c r="EJ180">
        <v>1</v>
      </c>
    </row>
    <row r="181" spans="68:140" x14ac:dyDescent="0.15">
      <c r="BP181">
        <v>180</v>
      </c>
      <c r="BT181" s="8">
        <f t="shared" si="83"/>
        <v>0</v>
      </c>
      <c r="BX181">
        <f t="shared" si="82"/>
        <v>0</v>
      </c>
      <c r="CO181" t="s">
        <v>1121</v>
      </c>
      <c r="CP181" t="s">
        <v>28</v>
      </c>
      <c r="CQ181">
        <v>1</v>
      </c>
      <c r="DL181" t="s">
        <v>975</v>
      </c>
      <c r="DM181" t="s">
        <v>67</v>
      </c>
      <c r="DN181">
        <v>1</v>
      </c>
      <c r="EH181" t="s">
        <v>1574</v>
      </c>
      <c r="EI181" t="s">
        <v>67</v>
      </c>
      <c r="EJ181">
        <v>1</v>
      </c>
    </row>
    <row r="182" spans="68:140" x14ac:dyDescent="0.15">
      <c r="BP182">
        <v>181</v>
      </c>
      <c r="BT182" s="8">
        <f t="shared" si="83"/>
        <v>0</v>
      </c>
      <c r="BX182">
        <f t="shared" si="82"/>
        <v>0</v>
      </c>
      <c r="CO182" t="s">
        <v>743</v>
      </c>
      <c r="CP182" t="s">
        <v>62</v>
      </c>
      <c r="CQ182">
        <v>1</v>
      </c>
      <c r="DL182" t="s">
        <v>1135</v>
      </c>
      <c r="DM182" t="s">
        <v>80</v>
      </c>
      <c r="DN182">
        <v>1</v>
      </c>
      <c r="EH182" t="s">
        <v>851</v>
      </c>
      <c r="EI182" t="s">
        <v>40</v>
      </c>
      <c r="EJ182">
        <v>1</v>
      </c>
    </row>
    <row r="183" spans="68:140" x14ac:dyDescent="0.15">
      <c r="BP183">
        <v>182</v>
      </c>
      <c r="BT183" s="8">
        <f t="shared" si="83"/>
        <v>0</v>
      </c>
      <c r="BX183">
        <f t="shared" si="82"/>
        <v>0</v>
      </c>
      <c r="CO183" t="s">
        <v>1174</v>
      </c>
      <c r="CP183" t="s">
        <v>80</v>
      </c>
      <c r="CQ183">
        <v>1</v>
      </c>
      <c r="DL183" t="s">
        <v>972</v>
      </c>
      <c r="DM183" t="s">
        <v>181</v>
      </c>
      <c r="DN183">
        <v>1</v>
      </c>
      <c r="EH183" t="s">
        <v>1160</v>
      </c>
      <c r="EI183" t="s">
        <v>61</v>
      </c>
      <c r="EJ183">
        <v>1</v>
      </c>
    </row>
    <row r="184" spans="68:140" x14ac:dyDescent="0.15">
      <c r="BP184">
        <v>183</v>
      </c>
      <c r="BT184" s="8">
        <f t="shared" si="83"/>
        <v>0</v>
      </c>
      <c r="BX184">
        <f t="shared" si="82"/>
        <v>0</v>
      </c>
      <c r="CO184" t="s">
        <v>513</v>
      </c>
      <c r="CP184" t="s">
        <v>27</v>
      </c>
      <c r="CQ184">
        <v>1</v>
      </c>
      <c r="DL184" t="s">
        <v>789</v>
      </c>
      <c r="DM184" t="s">
        <v>50</v>
      </c>
      <c r="DN184">
        <v>1</v>
      </c>
      <c r="EH184" t="s">
        <v>1622</v>
      </c>
      <c r="EI184" t="s">
        <v>60</v>
      </c>
      <c r="EJ184">
        <v>1</v>
      </c>
    </row>
    <row r="185" spans="68:140" x14ac:dyDescent="0.15">
      <c r="BP185">
        <v>184</v>
      </c>
      <c r="BT185" s="8">
        <f t="shared" si="83"/>
        <v>0</v>
      </c>
      <c r="BX185">
        <f t="shared" si="82"/>
        <v>0</v>
      </c>
      <c r="CO185" t="s">
        <v>394</v>
      </c>
      <c r="CP185" t="s">
        <v>50</v>
      </c>
      <c r="CQ185">
        <v>1</v>
      </c>
      <c r="DL185" t="s">
        <v>768</v>
      </c>
      <c r="DM185" t="s">
        <v>49</v>
      </c>
      <c r="DN185">
        <v>1</v>
      </c>
      <c r="EH185" t="s">
        <v>1070</v>
      </c>
      <c r="EI185" t="s">
        <v>87</v>
      </c>
      <c r="EJ185">
        <v>1</v>
      </c>
    </row>
    <row r="186" spans="68:140" x14ac:dyDescent="0.15">
      <c r="BP186">
        <v>185</v>
      </c>
      <c r="BT186" s="8">
        <f t="shared" si="83"/>
        <v>0</v>
      </c>
      <c r="BX186">
        <f t="shared" si="82"/>
        <v>0</v>
      </c>
      <c r="CO186" t="s">
        <v>353</v>
      </c>
      <c r="CP186" t="s">
        <v>50</v>
      </c>
      <c r="CQ186">
        <v>1</v>
      </c>
      <c r="DL186" t="s">
        <v>1376</v>
      </c>
      <c r="DM186" t="s">
        <v>50</v>
      </c>
      <c r="DN186">
        <v>1</v>
      </c>
      <c r="EH186" t="s">
        <v>189</v>
      </c>
      <c r="EI186" t="s">
        <v>190</v>
      </c>
      <c r="EJ186">
        <v>1</v>
      </c>
    </row>
    <row r="187" spans="68:140" x14ac:dyDescent="0.15">
      <c r="BP187">
        <v>186</v>
      </c>
      <c r="BT187" s="8">
        <f t="shared" si="83"/>
        <v>0</v>
      </c>
      <c r="BX187">
        <f t="shared" si="82"/>
        <v>0</v>
      </c>
      <c r="CO187" t="s">
        <v>105</v>
      </c>
      <c r="CP187" t="s">
        <v>80</v>
      </c>
      <c r="CQ187">
        <v>1</v>
      </c>
      <c r="DL187" t="s">
        <v>970</v>
      </c>
      <c r="DM187" t="s">
        <v>134</v>
      </c>
      <c r="DN187">
        <v>1</v>
      </c>
      <c r="EH187" t="s">
        <v>1056</v>
      </c>
      <c r="EI187" t="s">
        <v>87</v>
      </c>
      <c r="EJ187">
        <v>1</v>
      </c>
    </row>
    <row r="188" spans="68:140" x14ac:dyDescent="0.15">
      <c r="BP188">
        <v>187</v>
      </c>
      <c r="BT188" s="8">
        <f t="shared" si="83"/>
        <v>0</v>
      </c>
      <c r="BX188">
        <f t="shared" si="82"/>
        <v>0</v>
      </c>
      <c r="CO188" t="s">
        <v>500</v>
      </c>
      <c r="CP188" t="s">
        <v>67</v>
      </c>
      <c r="CQ188">
        <v>1</v>
      </c>
      <c r="DL188" t="s">
        <v>966</v>
      </c>
      <c r="DM188" t="s">
        <v>67</v>
      </c>
      <c r="DN188">
        <v>1</v>
      </c>
      <c r="EH188" t="s">
        <v>1323</v>
      </c>
      <c r="EI188" t="s">
        <v>25</v>
      </c>
      <c r="EJ188">
        <v>1</v>
      </c>
    </row>
    <row r="189" spans="68:140" x14ac:dyDescent="0.15">
      <c r="BP189">
        <v>188</v>
      </c>
      <c r="BT189" s="8">
        <f t="shared" si="83"/>
        <v>0</v>
      </c>
      <c r="BX189">
        <f t="shared" si="82"/>
        <v>0</v>
      </c>
      <c r="CO189" t="s">
        <v>55</v>
      </c>
      <c r="CP189" t="s">
        <v>61</v>
      </c>
      <c r="CQ189">
        <v>1</v>
      </c>
      <c r="DL189" t="s">
        <v>247</v>
      </c>
      <c r="DM189" t="s">
        <v>80</v>
      </c>
      <c r="DN189">
        <v>1</v>
      </c>
      <c r="EH189" t="s">
        <v>887</v>
      </c>
      <c r="EI189" t="s">
        <v>61</v>
      </c>
      <c r="EJ189">
        <v>1</v>
      </c>
    </row>
    <row r="190" spans="68:140" x14ac:dyDescent="0.15">
      <c r="BP190">
        <v>189</v>
      </c>
      <c r="BT190" s="8">
        <f t="shared" si="83"/>
        <v>0</v>
      </c>
      <c r="BX190">
        <f t="shared" si="82"/>
        <v>0</v>
      </c>
      <c r="CO190" t="s">
        <v>910</v>
      </c>
      <c r="CP190" t="s">
        <v>62</v>
      </c>
      <c r="CQ190">
        <v>1</v>
      </c>
      <c r="DL190" t="s">
        <v>1313</v>
      </c>
      <c r="DM190" t="s">
        <v>67</v>
      </c>
      <c r="DN190">
        <v>1</v>
      </c>
      <c r="EH190" t="s">
        <v>1438</v>
      </c>
      <c r="EI190" t="s">
        <v>521</v>
      </c>
      <c r="EJ190">
        <v>1</v>
      </c>
    </row>
    <row r="191" spans="68:140" x14ac:dyDescent="0.15">
      <c r="BP191">
        <v>190</v>
      </c>
      <c r="BT191" s="8">
        <f t="shared" si="83"/>
        <v>0</v>
      </c>
      <c r="BX191">
        <f t="shared" si="82"/>
        <v>0</v>
      </c>
      <c r="CO191" t="s">
        <v>1623</v>
      </c>
      <c r="CP191" t="s">
        <v>60</v>
      </c>
      <c r="CQ191">
        <v>1</v>
      </c>
      <c r="DL191" t="s">
        <v>783</v>
      </c>
      <c r="DM191" t="s">
        <v>1181</v>
      </c>
      <c r="DN191">
        <v>1</v>
      </c>
      <c r="EH191" t="s">
        <v>1515</v>
      </c>
      <c r="EI191" t="s">
        <v>87</v>
      </c>
      <c r="EJ191">
        <v>1</v>
      </c>
    </row>
    <row r="192" spans="68:140" x14ac:dyDescent="0.15">
      <c r="BP192">
        <v>191</v>
      </c>
      <c r="BT192" s="8">
        <f t="shared" si="83"/>
        <v>0</v>
      </c>
      <c r="BX192">
        <f t="shared" si="82"/>
        <v>0</v>
      </c>
      <c r="CO192" t="s">
        <v>1409</v>
      </c>
      <c r="CP192" t="s">
        <v>50</v>
      </c>
      <c r="CQ192">
        <v>1</v>
      </c>
      <c r="DL192" t="s">
        <v>417</v>
      </c>
      <c r="DM192" t="s">
        <v>418</v>
      </c>
      <c r="DN192">
        <v>1</v>
      </c>
      <c r="EH192" t="s">
        <v>1436</v>
      </c>
      <c r="EI192" t="s">
        <v>169</v>
      </c>
      <c r="EJ192">
        <v>1</v>
      </c>
    </row>
    <row r="193" spans="68:140" x14ac:dyDescent="0.15">
      <c r="BP193">
        <v>192</v>
      </c>
      <c r="BT193" s="8">
        <f t="shared" si="83"/>
        <v>0</v>
      </c>
      <c r="BX193">
        <f t="shared" si="82"/>
        <v>0</v>
      </c>
      <c r="CO193" t="s">
        <v>140</v>
      </c>
      <c r="CP193" t="s">
        <v>80</v>
      </c>
      <c r="CQ193">
        <v>1</v>
      </c>
      <c r="DL193" t="s">
        <v>280</v>
      </c>
      <c r="DM193" t="s">
        <v>49</v>
      </c>
      <c r="DN193">
        <v>1</v>
      </c>
      <c r="EH193" t="s">
        <v>623</v>
      </c>
      <c r="EI193" t="s">
        <v>80</v>
      </c>
      <c r="EJ193">
        <v>1</v>
      </c>
    </row>
    <row r="194" spans="68:140" x14ac:dyDescent="0.15">
      <c r="BP194">
        <v>193</v>
      </c>
      <c r="BT194" s="8">
        <f t="shared" si="83"/>
        <v>0</v>
      </c>
      <c r="BX194">
        <f t="shared" si="82"/>
        <v>0</v>
      </c>
      <c r="CO194" t="s">
        <v>716</v>
      </c>
      <c r="CP194" t="s">
        <v>50</v>
      </c>
      <c r="CQ194">
        <v>1</v>
      </c>
      <c r="DL194" t="s">
        <v>976</v>
      </c>
      <c r="DM194" t="s">
        <v>50</v>
      </c>
      <c r="DN194">
        <v>1</v>
      </c>
      <c r="EH194" t="s">
        <v>1190</v>
      </c>
      <c r="EI194" t="s">
        <v>50</v>
      </c>
      <c r="EJ194">
        <v>1</v>
      </c>
    </row>
    <row r="195" spans="68:140" x14ac:dyDescent="0.15">
      <c r="BP195">
        <v>194</v>
      </c>
      <c r="BT195" s="8">
        <f t="shared" si="83"/>
        <v>0</v>
      </c>
      <c r="BX195">
        <f t="shared" ref="BX195:BX258" si="84">BW195/18949 * 100</f>
        <v>0</v>
      </c>
      <c r="CO195" t="s">
        <v>320</v>
      </c>
      <c r="CP195" t="s">
        <v>67</v>
      </c>
      <c r="CQ195">
        <v>1</v>
      </c>
      <c r="DL195" t="s">
        <v>1483</v>
      </c>
      <c r="DM195" t="s">
        <v>80</v>
      </c>
      <c r="DN195">
        <v>1</v>
      </c>
      <c r="EH195" t="s">
        <v>1617</v>
      </c>
      <c r="EI195" t="s">
        <v>50</v>
      </c>
      <c r="EJ195">
        <v>1</v>
      </c>
    </row>
    <row r="196" spans="68:140" x14ac:dyDescent="0.15">
      <c r="BP196">
        <v>195</v>
      </c>
      <c r="BT196" s="8">
        <f t="shared" si="83"/>
        <v>0</v>
      </c>
      <c r="BX196">
        <f t="shared" si="84"/>
        <v>0</v>
      </c>
      <c r="CO196" t="s">
        <v>952</v>
      </c>
      <c r="CP196" t="s">
        <v>27</v>
      </c>
      <c r="CQ196">
        <v>1</v>
      </c>
      <c r="DL196" t="s">
        <v>423</v>
      </c>
      <c r="DM196" t="s">
        <v>424</v>
      </c>
      <c r="DN196">
        <v>1</v>
      </c>
      <c r="EH196" t="s">
        <v>645</v>
      </c>
      <c r="EI196" t="s">
        <v>87</v>
      </c>
      <c r="EJ196">
        <v>1</v>
      </c>
    </row>
    <row r="197" spans="68:140" x14ac:dyDescent="0.15">
      <c r="BP197">
        <v>196</v>
      </c>
      <c r="BT197" s="8">
        <f t="shared" si="83"/>
        <v>0</v>
      </c>
      <c r="BX197">
        <f t="shared" si="84"/>
        <v>0</v>
      </c>
      <c r="CO197" t="s">
        <v>538</v>
      </c>
      <c r="CP197" t="s">
        <v>87</v>
      </c>
      <c r="CQ197">
        <v>1</v>
      </c>
      <c r="DL197" t="s">
        <v>1345</v>
      </c>
      <c r="DM197" t="s">
        <v>62</v>
      </c>
      <c r="DN197">
        <v>1</v>
      </c>
      <c r="EH197" t="s">
        <v>1354</v>
      </c>
      <c r="EI197" t="s">
        <v>642</v>
      </c>
      <c r="EJ197">
        <v>1</v>
      </c>
    </row>
    <row r="198" spans="68:140" x14ac:dyDescent="0.15">
      <c r="BP198">
        <v>197</v>
      </c>
      <c r="BT198" s="8">
        <f t="shared" si="83"/>
        <v>0</v>
      </c>
      <c r="BX198">
        <f t="shared" si="84"/>
        <v>0</v>
      </c>
      <c r="CO198" t="s">
        <v>1173</v>
      </c>
      <c r="CP198" t="s">
        <v>80</v>
      </c>
      <c r="CQ198">
        <v>1</v>
      </c>
      <c r="DL198" t="s">
        <v>1103</v>
      </c>
      <c r="DM198" t="s">
        <v>100</v>
      </c>
      <c r="DN198">
        <v>1</v>
      </c>
      <c r="EH198" t="s">
        <v>1043</v>
      </c>
      <c r="EI198" t="s">
        <v>40</v>
      </c>
      <c r="EJ198">
        <v>1</v>
      </c>
    </row>
    <row r="199" spans="68:140" x14ac:dyDescent="0.15">
      <c r="BP199">
        <v>198</v>
      </c>
      <c r="BT199" s="8">
        <f t="shared" si="83"/>
        <v>0</v>
      </c>
      <c r="BX199">
        <f t="shared" si="84"/>
        <v>0</v>
      </c>
      <c r="CO199" t="s">
        <v>296</v>
      </c>
      <c r="CP199" t="s">
        <v>62</v>
      </c>
      <c r="CQ199">
        <v>1</v>
      </c>
      <c r="DL199" t="s">
        <v>1527</v>
      </c>
      <c r="DM199" t="s">
        <v>87</v>
      </c>
      <c r="DN199">
        <v>1</v>
      </c>
      <c r="EH199" t="s">
        <v>211</v>
      </c>
      <c r="EI199" t="s">
        <v>27</v>
      </c>
      <c r="EJ199">
        <v>1</v>
      </c>
    </row>
    <row r="200" spans="68:140" x14ac:dyDescent="0.15">
      <c r="BP200">
        <v>199</v>
      </c>
      <c r="BT200" s="8">
        <f t="shared" si="83"/>
        <v>0</v>
      </c>
      <c r="BX200">
        <f t="shared" si="84"/>
        <v>0</v>
      </c>
      <c r="CO200" t="s">
        <v>948</v>
      </c>
      <c r="CP200" t="s">
        <v>49</v>
      </c>
      <c r="CQ200">
        <v>1</v>
      </c>
      <c r="DL200" t="s">
        <v>989</v>
      </c>
      <c r="DM200" t="s">
        <v>49</v>
      </c>
      <c r="DN200">
        <v>1</v>
      </c>
      <c r="EH200" t="s">
        <v>598</v>
      </c>
      <c r="EI200" t="s">
        <v>317</v>
      </c>
      <c r="EJ200">
        <v>1</v>
      </c>
    </row>
    <row r="201" spans="68:140" x14ac:dyDescent="0.15">
      <c r="BP201">
        <v>200</v>
      </c>
      <c r="BT201" s="8">
        <f t="shared" si="83"/>
        <v>0</v>
      </c>
      <c r="BX201">
        <f t="shared" si="84"/>
        <v>0</v>
      </c>
      <c r="CO201" t="s">
        <v>369</v>
      </c>
      <c r="CP201" t="s">
        <v>80</v>
      </c>
      <c r="CQ201">
        <v>1</v>
      </c>
      <c r="DL201" t="s">
        <v>1523</v>
      </c>
      <c r="DM201" t="s">
        <v>87</v>
      </c>
      <c r="DN201">
        <v>1</v>
      </c>
      <c r="EH201" t="s">
        <v>207</v>
      </c>
      <c r="EI201" t="s">
        <v>50</v>
      </c>
      <c r="EJ201">
        <v>1</v>
      </c>
    </row>
    <row r="202" spans="68:140" x14ac:dyDescent="0.15">
      <c r="BP202">
        <v>201</v>
      </c>
      <c r="BT202" s="8">
        <f t="shared" si="83"/>
        <v>0</v>
      </c>
      <c r="BX202">
        <f t="shared" si="84"/>
        <v>0</v>
      </c>
      <c r="CO202" t="s">
        <v>944</v>
      </c>
      <c r="CP202" t="s">
        <v>27</v>
      </c>
      <c r="CQ202">
        <v>1</v>
      </c>
      <c r="DL202" t="s">
        <v>986</v>
      </c>
      <c r="DM202" t="s">
        <v>28</v>
      </c>
      <c r="DN202">
        <v>1</v>
      </c>
      <c r="EH202" t="s">
        <v>1494</v>
      </c>
      <c r="EI202" t="s">
        <v>40</v>
      </c>
      <c r="EJ202">
        <v>1</v>
      </c>
    </row>
    <row r="203" spans="68:140" x14ac:dyDescent="0.15">
      <c r="BP203">
        <v>202</v>
      </c>
      <c r="BT203" s="8">
        <f t="shared" si="83"/>
        <v>0</v>
      </c>
      <c r="BX203">
        <f t="shared" si="84"/>
        <v>0</v>
      </c>
      <c r="CO203" t="s">
        <v>399</v>
      </c>
      <c r="CP203" t="s">
        <v>110</v>
      </c>
      <c r="CQ203">
        <v>1</v>
      </c>
      <c r="DL203" t="s">
        <v>243</v>
      </c>
      <c r="DM203" t="s">
        <v>67</v>
      </c>
      <c r="DN203">
        <v>1</v>
      </c>
      <c r="EH203" t="s">
        <v>1156</v>
      </c>
      <c r="EI203" t="s">
        <v>62</v>
      </c>
      <c r="EJ203">
        <v>1</v>
      </c>
    </row>
    <row r="204" spans="68:140" x14ac:dyDescent="0.15">
      <c r="BP204">
        <v>203</v>
      </c>
      <c r="BT204" s="8">
        <f t="shared" si="83"/>
        <v>0</v>
      </c>
      <c r="BX204">
        <f t="shared" si="84"/>
        <v>0</v>
      </c>
      <c r="CO204" t="s">
        <v>1485</v>
      </c>
      <c r="CP204" t="s">
        <v>80</v>
      </c>
      <c r="CQ204">
        <v>1</v>
      </c>
      <c r="DL204" t="s">
        <v>777</v>
      </c>
      <c r="DM204" t="s">
        <v>25</v>
      </c>
      <c r="DN204">
        <v>1</v>
      </c>
      <c r="EH204" t="s">
        <v>166</v>
      </c>
      <c r="EI204" t="s">
        <v>87</v>
      </c>
      <c r="EJ204">
        <v>1</v>
      </c>
    </row>
    <row r="205" spans="68:140" x14ac:dyDescent="0.15">
      <c r="BP205">
        <v>204</v>
      </c>
      <c r="BT205" s="8">
        <f t="shared" si="83"/>
        <v>0</v>
      </c>
      <c r="BX205">
        <f t="shared" si="84"/>
        <v>0</v>
      </c>
      <c r="CO205" t="s">
        <v>1434</v>
      </c>
      <c r="CP205" t="s">
        <v>169</v>
      </c>
      <c r="CQ205">
        <v>1</v>
      </c>
      <c r="DL205" t="s">
        <v>1599</v>
      </c>
      <c r="DM205" t="s">
        <v>49</v>
      </c>
      <c r="DN205">
        <v>1</v>
      </c>
      <c r="EH205" t="s">
        <v>966</v>
      </c>
      <c r="EI205" t="s">
        <v>67</v>
      </c>
      <c r="EJ205">
        <v>1</v>
      </c>
    </row>
    <row r="206" spans="68:140" x14ac:dyDescent="0.15">
      <c r="BP206">
        <v>205</v>
      </c>
      <c r="BT206" s="8">
        <f t="shared" si="83"/>
        <v>0</v>
      </c>
      <c r="BX206">
        <f t="shared" si="84"/>
        <v>0</v>
      </c>
      <c r="CO206" t="s">
        <v>701</v>
      </c>
      <c r="CP206" t="s">
        <v>80</v>
      </c>
      <c r="CQ206">
        <v>1</v>
      </c>
      <c r="DL206" t="s">
        <v>456</v>
      </c>
      <c r="DM206" t="s">
        <v>134</v>
      </c>
      <c r="DN206">
        <v>1</v>
      </c>
      <c r="EH206" t="s">
        <v>855</v>
      </c>
      <c r="EI206" t="s">
        <v>100</v>
      </c>
      <c r="EJ206">
        <v>1</v>
      </c>
    </row>
    <row r="207" spans="68:140" x14ac:dyDescent="0.15">
      <c r="BP207">
        <v>206</v>
      </c>
      <c r="BT207" s="8">
        <f t="shared" si="83"/>
        <v>0</v>
      </c>
      <c r="BX207">
        <f t="shared" si="84"/>
        <v>0</v>
      </c>
      <c r="CO207" t="s">
        <v>1286</v>
      </c>
      <c r="CP207" t="s">
        <v>80</v>
      </c>
      <c r="CQ207">
        <v>1</v>
      </c>
      <c r="DL207" t="s">
        <v>810</v>
      </c>
      <c r="DM207" t="s">
        <v>25</v>
      </c>
      <c r="DN207">
        <v>1</v>
      </c>
      <c r="EH207" t="s">
        <v>595</v>
      </c>
      <c r="EI207" t="s">
        <v>50</v>
      </c>
      <c r="EJ207">
        <v>1</v>
      </c>
    </row>
    <row r="208" spans="68:140" x14ac:dyDescent="0.15">
      <c r="BP208">
        <v>207</v>
      </c>
      <c r="BT208" s="8">
        <f t="shared" si="83"/>
        <v>0</v>
      </c>
      <c r="BX208">
        <f t="shared" si="84"/>
        <v>0</v>
      </c>
      <c r="CO208" t="s">
        <v>1129</v>
      </c>
      <c r="CP208" t="s">
        <v>80</v>
      </c>
      <c r="CQ208">
        <v>1</v>
      </c>
      <c r="DL208" t="s">
        <v>1501</v>
      </c>
      <c r="DM208" t="s">
        <v>190</v>
      </c>
      <c r="DN208">
        <v>1</v>
      </c>
      <c r="EH208" t="s">
        <v>1347</v>
      </c>
      <c r="EI208" t="s">
        <v>25</v>
      </c>
      <c r="EJ208">
        <v>1</v>
      </c>
    </row>
    <row r="209" spans="68:140" x14ac:dyDescent="0.15">
      <c r="BP209">
        <v>208</v>
      </c>
      <c r="BT209" s="8">
        <f t="shared" si="83"/>
        <v>0</v>
      </c>
      <c r="BX209">
        <f t="shared" si="84"/>
        <v>0</v>
      </c>
      <c r="CO209" t="s">
        <v>1341</v>
      </c>
      <c r="CP209" t="s">
        <v>49</v>
      </c>
      <c r="CQ209">
        <v>1</v>
      </c>
      <c r="DL209" t="s">
        <v>1581</v>
      </c>
      <c r="DM209" t="s">
        <v>67</v>
      </c>
      <c r="DN209">
        <v>1</v>
      </c>
      <c r="EH209" t="s">
        <v>1093</v>
      </c>
      <c r="EI209" t="s">
        <v>192</v>
      </c>
      <c r="EJ209">
        <v>1</v>
      </c>
    </row>
    <row r="210" spans="68:140" x14ac:dyDescent="0.15">
      <c r="BP210">
        <v>209</v>
      </c>
      <c r="BT210" s="8">
        <f t="shared" si="83"/>
        <v>0</v>
      </c>
      <c r="BX210">
        <f t="shared" si="84"/>
        <v>0</v>
      </c>
      <c r="CO210" t="s">
        <v>897</v>
      </c>
      <c r="CP210" t="s">
        <v>25</v>
      </c>
      <c r="CQ210">
        <v>1</v>
      </c>
      <c r="DL210" t="s">
        <v>760</v>
      </c>
      <c r="DM210" t="s">
        <v>25</v>
      </c>
      <c r="DN210">
        <v>1</v>
      </c>
      <c r="EH210" t="s">
        <v>596</v>
      </c>
      <c r="EI210" t="s">
        <v>50</v>
      </c>
      <c r="EJ210">
        <v>1</v>
      </c>
    </row>
    <row r="211" spans="68:140" x14ac:dyDescent="0.15">
      <c r="BP211">
        <v>210</v>
      </c>
      <c r="BT211" s="8">
        <f t="shared" si="83"/>
        <v>0</v>
      </c>
      <c r="BX211">
        <f t="shared" si="84"/>
        <v>0</v>
      </c>
      <c r="CO211" t="s">
        <v>1619</v>
      </c>
      <c r="CP211" t="s">
        <v>50</v>
      </c>
      <c r="CQ211">
        <v>1</v>
      </c>
      <c r="DL211" t="s">
        <v>804</v>
      </c>
      <c r="DM211" t="s">
        <v>80</v>
      </c>
      <c r="DN211">
        <v>1</v>
      </c>
      <c r="EH211" t="s">
        <v>1611</v>
      </c>
      <c r="EI211" t="s">
        <v>50</v>
      </c>
      <c r="EJ211">
        <v>1</v>
      </c>
    </row>
    <row r="212" spans="68:140" x14ac:dyDescent="0.15">
      <c r="BP212">
        <v>211</v>
      </c>
      <c r="BT212" s="8">
        <f t="shared" si="83"/>
        <v>0</v>
      </c>
      <c r="BX212">
        <f t="shared" si="84"/>
        <v>0</v>
      </c>
      <c r="CO212" t="s">
        <v>1528</v>
      </c>
      <c r="CP212" t="s">
        <v>181</v>
      </c>
      <c r="CQ212">
        <v>1</v>
      </c>
      <c r="DL212" t="s">
        <v>450</v>
      </c>
      <c r="DM212" t="s">
        <v>173</v>
      </c>
      <c r="DN212">
        <v>1</v>
      </c>
      <c r="EH212" t="s">
        <v>1220</v>
      </c>
      <c r="EI212" t="s">
        <v>27</v>
      </c>
      <c r="EJ212">
        <v>1</v>
      </c>
    </row>
    <row r="213" spans="68:140" x14ac:dyDescent="0.15">
      <c r="BP213">
        <v>212</v>
      </c>
      <c r="BT213" s="8">
        <f t="shared" si="83"/>
        <v>0</v>
      </c>
      <c r="BX213">
        <f t="shared" si="84"/>
        <v>0</v>
      </c>
      <c r="CO213" t="s">
        <v>1118</v>
      </c>
      <c r="CP213" t="s">
        <v>80</v>
      </c>
      <c r="CQ213">
        <v>1</v>
      </c>
      <c r="DL213" t="s">
        <v>1509</v>
      </c>
      <c r="DM213" t="s">
        <v>87</v>
      </c>
      <c r="DN213">
        <v>1</v>
      </c>
      <c r="EH213" t="s">
        <v>862</v>
      </c>
      <c r="EI213" t="s">
        <v>190</v>
      </c>
      <c r="EJ213">
        <v>1</v>
      </c>
    </row>
    <row r="214" spans="68:140" x14ac:dyDescent="0.15">
      <c r="BP214">
        <v>213</v>
      </c>
      <c r="BT214" s="8">
        <f t="shared" si="83"/>
        <v>0</v>
      </c>
      <c r="BX214">
        <f t="shared" si="84"/>
        <v>0</v>
      </c>
      <c r="CO214" t="s">
        <v>546</v>
      </c>
      <c r="CP214" t="s">
        <v>110</v>
      </c>
      <c r="CQ214">
        <v>1</v>
      </c>
      <c r="DL214" t="s">
        <v>1400</v>
      </c>
      <c r="DM214" t="s">
        <v>80</v>
      </c>
      <c r="DN214">
        <v>1</v>
      </c>
      <c r="EH214" t="s">
        <v>1292</v>
      </c>
      <c r="EI214" t="s">
        <v>80</v>
      </c>
      <c r="EJ214">
        <v>1</v>
      </c>
    </row>
    <row r="215" spans="68:140" x14ac:dyDescent="0.15">
      <c r="BP215">
        <v>214</v>
      </c>
      <c r="BT215" s="8">
        <f t="shared" ref="BT215:BT278" si="85">BS215/83 * 100</f>
        <v>0</v>
      </c>
      <c r="BX215">
        <f t="shared" si="84"/>
        <v>0</v>
      </c>
      <c r="CO215" t="s">
        <v>486</v>
      </c>
      <c r="CP215" t="s">
        <v>62</v>
      </c>
      <c r="CQ215">
        <v>1</v>
      </c>
      <c r="DL215" t="s">
        <v>1440</v>
      </c>
      <c r="DM215" t="s">
        <v>62</v>
      </c>
      <c r="DN215">
        <v>1</v>
      </c>
      <c r="EH215" t="s">
        <v>1615</v>
      </c>
      <c r="EI215" t="s">
        <v>50</v>
      </c>
      <c r="EJ215">
        <v>1</v>
      </c>
    </row>
    <row r="216" spans="68:140" x14ac:dyDescent="0.15">
      <c r="BP216">
        <v>215</v>
      </c>
      <c r="BT216" s="8">
        <f t="shared" si="85"/>
        <v>0</v>
      </c>
      <c r="BX216">
        <f t="shared" si="84"/>
        <v>0</v>
      </c>
      <c r="CO216" t="s">
        <v>469</v>
      </c>
      <c r="CP216" t="s">
        <v>80</v>
      </c>
      <c r="CQ216">
        <v>1</v>
      </c>
      <c r="DL216" t="s">
        <v>995</v>
      </c>
      <c r="DM216" t="s">
        <v>134</v>
      </c>
      <c r="DN216">
        <v>1</v>
      </c>
      <c r="EH216" t="s">
        <v>249</v>
      </c>
      <c r="EI216" t="s">
        <v>61</v>
      </c>
      <c r="EJ216">
        <v>1</v>
      </c>
    </row>
    <row r="217" spans="68:140" x14ac:dyDescent="0.15">
      <c r="BP217">
        <v>216</v>
      </c>
      <c r="BT217" s="8">
        <f t="shared" si="85"/>
        <v>0</v>
      </c>
      <c r="BX217">
        <f t="shared" si="84"/>
        <v>0</v>
      </c>
      <c r="CO217" t="s">
        <v>1124</v>
      </c>
      <c r="CP217" t="s">
        <v>67</v>
      </c>
      <c r="CQ217">
        <v>1</v>
      </c>
      <c r="DL217" t="s">
        <v>985</v>
      </c>
      <c r="DM217" t="s">
        <v>87</v>
      </c>
      <c r="DN217">
        <v>1</v>
      </c>
      <c r="EH217" t="s">
        <v>571</v>
      </c>
      <c r="EI217" t="s">
        <v>67</v>
      </c>
      <c r="EJ217">
        <v>1</v>
      </c>
    </row>
    <row r="218" spans="68:140" x14ac:dyDescent="0.15">
      <c r="BP218">
        <v>217</v>
      </c>
      <c r="BT218" s="8">
        <f t="shared" si="85"/>
        <v>0</v>
      </c>
      <c r="BX218">
        <f t="shared" si="84"/>
        <v>0</v>
      </c>
      <c r="CO218" t="s">
        <v>1249</v>
      </c>
      <c r="CP218" t="s">
        <v>110</v>
      </c>
      <c r="CQ218">
        <v>1</v>
      </c>
      <c r="DL218" t="s">
        <v>1592</v>
      </c>
      <c r="DM218" t="s">
        <v>67</v>
      </c>
      <c r="DN218">
        <v>1</v>
      </c>
      <c r="EH218" t="s">
        <v>1613</v>
      </c>
      <c r="EI218" t="s">
        <v>50</v>
      </c>
      <c r="EJ218">
        <v>1</v>
      </c>
    </row>
    <row r="219" spans="68:140" x14ac:dyDescent="0.15">
      <c r="BP219">
        <v>218</v>
      </c>
      <c r="BT219" s="8">
        <f t="shared" si="85"/>
        <v>0</v>
      </c>
      <c r="BX219">
        <f t="shared" si="84"/>
        <v>0</v>
      </c>
      <c r="CO219" t="s">
        <v>704</v>
      </c>
      <c r="CP219" t="s">
        <v>67</v>
      </c>
      <c r="CQ219">
        <v>1</v>
      </c>
      <c r="DL219" t="s">
        <v>432</v>
      </c>
      <c r="DM219" t="s">
        <v>87</v>
      </c>
      <c r="DN219">
        <v>1</v>
      </c>
      <c r="EH219" t="s">
        <v>872</v>
      </c>
      <c r="EI219" t="s">
        <v>49</v>
      </c>
      <c r="EJ219">
        <v>1</v>
      </c>
    </row>
    <row r="220" spans="68:140" x14ac:dyDescent="0.15">
      <c r="BP220">
        <v>219</v>
      </c>
      <c r="BT220" s="8">
        <f t="shared" si="85"/>
        <v>0</v>
      </c>
      <c r="BX220">
        <f t="shared" si="84"/>
        <v>0</v>
      </c>
      <c r="CO220" t="s">
        <v>744</v>
      </c>
      <c r="CP220" t="s">
        <v>80</v>
      </c>
      <c r="CQ220">
        <v>1</v>
      </c>
      <c r="DL220" t="s">
        <v>1578</v>
      </c>
      <c r="DM220" t="s">
        <v>67</v>
      </c>
      <c r="DN220">
        <v>1</v>
      </c>
      <c r="EH220" t="s">
        <v>853</v>
      </c>
      <c r="EI220" t="s">
        <v>442</v>
      </c>
      <c r="EJ220">
        <v>1</v>
      </c>
    </row>
    <row r="221" spans="68:140" x14ac:dyDescent="0.15">
      <c r="BP221">
        <v>220</v>
      </c>
      <c r="BT221" s="8">
        <f t="shared" si="85"/>
        <v>0</v>
      </c>
      <c r="BX221">
        <f t="shared" si="84"/>
        <v>0</v>
      </c>
      <c r="CO221" t="s">
        <v>1021</v>
      </c>
      <c r="CP221" t="s">
        <v>110</v>
      </c>
      <c r="CQ221">
        <v>1</v>
      </c>
      <c r="DL221" t="s">
        <v>228</v>
      </c>
      <c r="DM221" t="s">
        <v>27</v>
      </c>
      <c r="DN221">
        <v>1</v>
      </c>
      <c r="EH221" t="s">
        <v>1447</v>
      </c>
      <c r="EI221" t="s">
        <v>155</v>
      </c>
      <c r="EJ221">
        <v>1</v>
      </c>
    </row>
    <row r="222" spans="68:140" x14ac:dyDescent="0.15">
      <c r="BP222">
        <v>221</v>
      </c>
      <c r="BT222" s="8">
        <f t="shared" si="85"/>
        <v>0</v>
      </c>
      <c r="BX222">
        <f t="shared" si="84"/>
        <v>0</v>
      </c>
      <c r="CO222" t="s">
        <v>1224</v>
      </c>
      <c r="CP222" t="s">
        <v>27</v>
      </c>
      <c r="CQ222">
        <v>1</v>
      </c>
      <c r="DL222" t="s">
        <v>629</v>
      </c>
      <c r="DM222" t="s">
        <v>1329</v>
      </c>
      <c r="DN222">
        <v>1</v>
      </c>
      <c r="EH222" t="s">
        <v>1298</v>
      </c>
      <c r="EI222" t="s">
        <v>27</v>
      </c>
      <c r="EJ222">
        <v>1</v>
      </c>
    </row>
    <row r="223" spans="68:140" x14ac:dyDescent="0.15">
      <c r="BP223">
        <v>222</v>
      </c>
      <c r="BT223" s="8">
        <f t="shared" si="85"/>
        <v>0</v>
      </c>
      <c r="BX223">
        <f t="shared" si="84"/>
        <v>0</v>
      </c>
      <c r="CO223" t="s">
        <v>1371</v>
      </c>
      <c r="CP223" t="s">
        <v>49</v>
      </c>
      <c r="CQ223">
        <v>1</v>
      </c>
      <c r="DL223" t="s">
        <v>1154</v>
      </c>
      <c r="DM223" t="s">
        <v>67</v>
      </c>
      <c r="DN223">
        <v>1</v>
      </c>
      <c r="EH223" t="s">
        <v>557</v>
      </c>
      <c r="EI223" t="s">
        <v>181</v>
      </c>
      <c r="EJ223">
        <v>1</v>
      </c>
    </row>
    <row r="224" spans="68:140" x14ac:dyDescent="0.15">
      <c r="BP224">
        <v>223</v>
      </c>
      <c r="BT224" s="8">
        <f t="shared" si="85"/>
        <v>0</v>
      </c>
      <c r="BX224">
        <f t="shared" si="84"/>
        <v>0</v>
      </c>
      <c r="CO224" t="s">
        <v>358</v>
      </c>
      <c r="CP224" t="s">
        <v>50</v>
      </c>
      <c r="CQ224">
        <v>1</v>
      </c>
      <c r="DL224" t="s">
        <v>764</v>
      </c>
      <c r="DM224" t="s">
        <v>60</v>
      </c>
      <c r="DN224">
        <v>1</v>
      </c>
      <c r="EH224" t="s">
        <v>1095</v>
      </c>
      <c r="EI224" t="s">
        <v>134</v>
      </c>
      <c r="EJ224">
        <v>1</v>
      </c>
    </row>
    <row r="225" spans="68:140" x14ac:dyDescent="0.15">
      <c r="BP225">
        <v>224</v>
      </c>
      <c r="BT225" s="8">
        <f t="shared" si="85"/>
        <v>0</v>
      </c>
      <c r="BX225">
        <f t="shared" si="84"/>
        <v>0</v>
      </c>
      <c r="CO225" t="s">
        <v>388</v>
      </c>
      <c r="CP225" t="s">
        <v>50</v>
      </c>
      <c r="CQ225">
        <v>1</v>
      </c>
      <c r="DL225" t="s">
        <v>1487</v>
      </c>
      <c r="DM225" t="s">
        <v>80</v>
      </c>
      <c r="DN225">
        <v>1</v>
      </c>
      <c r="EH225" t="s">
        <v>879</v>
      </c>
      <c r="EI225" t="s">
        <v>317</v>
      </c>
      <c r="EJ225">
        <v>1</v>
      </c>
    </row>
    <row r="226" spans="68:140" x14ac:dyDescent="0.15">
      <c r="BP226">
        <v>225</v>
      </c>
      <c r="BT226" s="8">
        <f t="shared" si="85"/>
        <v>0</v>
      </c>
      <c r="BX226">
        <f t="shared" si="84"/>
        <v>0</v>
      </c>
      <c r="CO226" t="s">
        <v>401</v>
      </c>
      <c r="CP226" t="s">
        <v>49</v>
      </c>
      <c r="CQ226">
        <v>1</v>
      </c>
      <c r="DL226" t="s">
        <v>1579</v>
      </c>
      <c r="DM226" t="s">
        <v>67</v>
      </c>
      <c r="DN226">
        <v>1</v>
      </c>
      <c r="EH226" t="s">
        <v>1348</v>
      </c>
      <c r="EI226" t="s">
        <v>27</v>
      </c>
      <c r="EJ226">
        <v>1</v>
      </c>
    </row>
    <row r="227" spans="68:140" x14ac:dyDescent="0.15">
      <c r="BP227">
        <v>226</v>
      </c>
      <c r="BT227" s="8">
        <f t="shared" si="85"/>
        <v>0</v>
      </c>
      <c r="BX227">
        <f t="shared" si="84"/>
        <v>0</v>
      </c>
      <c r="CO227" t="s">
        <v>745</v>
      </c>
      <c r="CP227" t="s">
        <v>50</v>
      </c>
      <c r="CQ227">
        <v>1</v>
      </c>
      <c r="DL227" t="s">
        <v>1037</v>
      </c>
      <c r="DM227" t="s">
        <v>67</v>
      </c>
      <c r="DN227">
        <v>1</v>
      </c>
      <c r="EH227" t="s">
        <v>603</v>
      </c>
      <c r="EI227" t="s">
        <v>49</v>
      </c>
      <c r="EJ227">
        <v>1</v>
      </c>
    </row>
    <row r="228" spans="68:140" x14ac:dyDescent="0.15">
      <c r="BP228">
        <v>227</v>
      </c>
      <c r="BT228" s="8">
        <f t="shared" si="85"/>
        <v>0</v>
      </c>
      <c r="BX228">
        <f t="shared" si="84"/>
        <v>0</v>
      </c>
      <c r="CO228" t="s">
        <v>1621</v>
      </c>
      <c r="CP228" t="s">
        <v>50</v>
      </c>
      <c r="CQ228">
        <v>1</v>
      </c>
      <c r="DL228" t="s">
        <v>1187</v>
      </c>
      <c r="DM228" t="s">
        <v>49</v>
      </c>
      <c r="DN228">
        <v>1</v>
      </c>
      <c r="EH228" t="s">
        <v>847</v>
      </c>
      <c r="EI228" t="s">
        <v>1746</v>
      </c>
      <c r="EJ228">
        <v>1</v>
      </c>
    </row>
    <row r="229" spans="68:140" x14ac:dyDescent="0.15">
      <c r="BP229">
        <v>228</v>
      </c>
      <c r="BT229" s="8">
        <f t="shared" si="85"/>
        <v>0</v>
      </c>
      <c r="BX229">
        <f t="shared" si="84"/>
        <v>0</v>
      </c>
      <c r="CO229" t="s">
        <v>1610</v>
      </c>
      <c r="CP229" t="s">
        <v>50</v>
      </c>
      <c r="CQ229">
        <v>1</v>
      </c>
      <c r="DL229" t="s">
        <v>776</v>
      </c>
      <c r="DM229" t="s">
        <v>61</v>
      </c>
      <c r="DN229">
        <v>1</v>
      </c>
      <c r="EH229" t="s">
        <v>1113</v>
      </c>
      <c r="EI229" t="s">
        <v>642</v>
      </c>
      <c r="EJ229">
        <v>1</v>
      </c>
    </row>
    <row r="230" spans="68:140" x14ac:dyDescent="0.15">
      <c r="BP230">
        <v>229</v>
      </c>
      <c r="BT230" s="8">
        <f t="shared" si="85"/>
        <v>0</v>
      </c>
      <c r="BX230">
        <f t="shared" si="84"/>
        <v>0</v>
      </c>
      <c r="CO230" t="s">
        <v>241</v>
      </c>
      <c r="CP230" t="s">
        <v>43</v>
      </c>
      <c r="CQ230">
        <v>1</v>
      </c>
      <c r="DL230" t="s">
        <v>449</v>
      </c>
      <c r="DM230" t="s">
        <v>134</v>
      </c>
      <c r="DN230">
        <v>1</v>
      </c>
      <c r="EH230" t="s">
        <v>1591</v>
      </c>
      <c r="EI230" t="s">
        <v>67</v>
      </c>
      <c r="EJ230">
        <v>1</v>
      </c>
    </row>
    <row r="231" spans="68:140" x14ac:dyDescent="0.15">
      <c r="BP231">
        <v>230</v>
      </c>
      <c r="BT231" s="8">
        <f t="shared" si="85"/>
        <v>0</v>
      </c>
      <c r="BX231">
        <f t="shared" si="84"/>
        <v>0</v>
      </c>
      <c r="CO231" t="s">
        <v>366</v>
      </c>
      <c r="CP231" t="s">
        <v>80</v>
      </c>
      <c r="CQ231">
        <v>1</v>
      </c>
      <c r="DL231" t="s">
        <v>429</v>
      </c>
      <c r="DM231" t="s">
        <v>430</v>
      </c>
      <c r="DN231">
        <v>1</v>
      </c>
      <c r="EH231" t="s">
        <v>1188</v>
      </c>
      <c r="EI231" t="s">
        <v>205</v>
      </c>
      <c r="EJ231">
        <v>1</v>
      </c>
    </row>
    <row r="232" spans="68:140" x14ac:dyDescent="0.15">
      <c r="BP232">
        <v>231</v>
      </c>
      <c r="BT232" s="8">
        <f t="shared" si="85"/>
        <v>0</v>
      </c>
      <c r="BX232">
        <f t="shared" si="84"/>
        <v>0</v>
      </c>
      <c r="CO232" t="s">
        <v>1231</v>
      </c>
      <c r="CP232" t="s">
        <v>155</v>
      </c>
      <c r="CQ232">
        <v>1</v>
      </c>
      <c r="DL232" t="s">
        <v>441</v>
      </c>
      <c r="DM232" t="s">
        <v>442</v>
      </c>
      <c r="DN232">
        <v>1</v>
      </c>
      <c r="EH232" t="s">
        <v>1442</v>
      </c>
      <c r="EI232" t="s">
        <v>62</v>
      </c>
      <c r="EJ232">
        <v>1</v>
      </c>
    </row>
    <row r="233" spans="68:140" x14ac:dyDescent="0.15">
      <c r="BP233">
        <v>232</v>
      </c>
      <c r="BT233" s="8">
        <f t="shared" si="85"/>
        <v>0</v>
      </c>
      <c r="BX233">
        <f t="shared" si="84"/>
        <v>0</v>
      </c>
      <c r="CO233" t="s">
        <v>410</v>
      </c>
      <c r="CP233" t="s">
        <v>80</v>
      </c>
      <c r="CQ233">
        <v>1</v>
      </c>
      <c r="DL233" t="s">
        <v>816</v>
      </c>
      <c r="DM233" t="s">
        <v>61</v>
      </c>
      <c r="DN233">
        <v>1</v>
      </c>
      <c r="EH233" t="s">
        <v>1630</v>
      </c>
      <c r="EI233" t="s">
        <v>181</v>
      </c>
      <c r="EJ233">
        <v>1</v>
      </c>
    </row>
    <row r="234" spans="68:140" x14ac:dyDescent="0.15">
      <c r="BP234">
        <v>233</v>
      </c>
      <c r="BT234" s="8">
        <f t="shared" si="85"/>
        <v>0</v>
      </c>
      <c r="BX234">
        <f t="shared" si="84"/>
        <v>0</v>
      </c>
      <c r="CO234" t="s">
        <v>692</v>
      </c>
      <c r="CP234" t="s">
        <v>25</v>
      </c>
      <c r="CQ234">
        <v>1</v>
      </c>
      <c r="DL234" t="s">
        <v>293</v>
      </c>
      <c r="DM234" t="s">
        <v>49</v>
      </c>
      <c r="DN234">
        <v>1</v>
      </c>
      <c r="EH234" t="s">
        <v>1384</v>
      </c>
      <c r="EI234" t="s">
        <v>80</v>
      </c>
      <c r="EJ234">
        <v>1</v>
      </c>
    </row>
    <row r="235" spans="68:140" x14ac:dyDescent="0.15">
      <c r="BP235">
        <v>234</v>
      </c>
      <c r="BT235" s="8">
        <f t="shared" si="85"/>
        <v>0</v>
      </c>
      <c r="BX235">
        <f t="shared" si="84"/>
        <v>0</v>
      </c>
      <c r="CO235" t="s">
        <v>386</v>
      </c>
      <c r="CP235" t="s">
        <v>62</v>
      </c>
      <c r="CQ235">
        <v>1</v>
      </c>
      <c r="DL235" t="s">
        <v>311</v>
      </c>
      <c r="DM235" t="s">
        <v>61</v>
      </c>
      <c r="DN235">
        <v>1</v>
      </c>
      <c r="EH235" t="s">
        <v>874</v>
      </c>
      <c r="EI235" t="s">
        <v>50</v>
      </c>
      <c r="EJ235">
        <v>1</v>
      </c>
    </row>
    <row r="236" spans="68:140" x14ac:dyDescent="0.15">
      <c r="BP236">
        <v>235</v>
      </c>
      <c r="BT236" s="8">
        <f t="shared" si="85"/>
        <v>0</v>
      </c>
      <c r="BX236">
        <f t="shared" si="84"/>
        <v>0</v>
      </c>
      <c r="CO236" t="s">
        <v>711</v>
      </c>
      <c r="CP236" t="s">
        <v>67</v>
      </c>
      <c r="CQ236">
        <v>1</v>
      </c>
      <c r="DL236" t="s">
        <v>292</v>
      </c>
      <c r="DM236" t="s">
        <v>62</v>
      </c>
      <c r="DN236">
        <v>1</v>
      </c>
      <c r="EH236" t="s">
        <v>1445</v>
      </c>
      <c r="EI236" t="s">
        <v>213</v>
      </c>
      <c r="EJ236">
        <v>1</v>
      </c>
    </row>
    <row r="237" spans="68:140" x14ac:dyDescent="0.15">
      <c r="BP237">
        <v>236</v>
      </c>
      <c r="BT237" s="8">
        <f t="shared" si="85"/>
        <v>0</v>
      </c>
      <c r="BX237">
        <f t="shared" si="84"/>
        <v>0</v>
      </c>
      <c r="CO237" t="s">
        <v>1396</v>
      </c>
      <c r="CP237" t="s">
        <v>80</v>
      </c>
      <c r="CQ237">
        <v>1</v>
      </c>
      <c r="DL237" t="s">
        <v>775</v>
      </c>
      <c r="DM237" t="s">
        <v>67</v>
      </c>
      <c r="DN237">
        <v>1</v>
      </c>
      <c r="EH237" t="s">
        <v>214</v>
      </c>
      <c r="EI237" t="s">
        <v>27</v>
      </c>
      <c r="EJ237">
        <v>1</v>
      </c>
    </row>
    <row r="238" spans="68:140" x14ac:dyDescent="0.15">
      <c r="BP238">
        <v>237</v>
      </c>
      <c r="BT238" s="8">
        <f t="shared" si="85"/>
        <v>0</v>
      </c>
      <c r="BX238">
        <f t="shared" si="84"/>
        <v>0</v>
      </c>
      <c r="CO238" t="s">
        <v>1079</v>
      </c>
      <c r="CP238" t="s">
        <v>61</v>
      </c>
      <c r="CQ238">
        <v>1</v>
      </c>
      <c r="DL238" t="s">
        <v>774</v>
      </c>
      <c r="DM238" t="s">
        <v>67</v>
      </c>
      <c r="DN238">
        <v>1</v>
      </c>
      <c r="EH238" t="s">
        <v>1107</v>
      </c>
      <c r="EI238" t="s">
        <v>25</v>
      </c>
      <c r="EJ238">
        <v>1</v>
      </c>
    </row>
    <row r="239" spans="68:140" x14ac:dyDescent="0.15">
      <c r="BP239">
        <v>238</v>
      </c>
      <c r="BT239" s="8">
        <f t="shared" si="85"/>
        <v>0</v>
      </c>
      <c r="BX239">
        <f t="shared" si="84"/>
        <v>0</v>
      </c>
      <c r="CO239" t="s">
        <v>1543</v>
      </c>
      <c r="CP239" t="s">
        <v>27</v>
      </c>
      <c r="CQ239">
        <v>1</v>
      </c>
      <c r="DL239" t="s">
        <v>1541</v>
      </c>
      <c r="DM239" t="s">
        <v>27</v>
      </c>
      <c r="DN239">
        <v>1</v>
      </c>
      <c r="EH239" t="s">
        <v>556</v>
      </c>
      <c r="EI239" t="s">
        <v>87</v>
      </c>
      <c r="EJ239">
        <v>1</v>
      </c>
    </row>
    <row r="240" spans="68:140" x14ac:dyDescent="0.15">
      <c r="BP240">
        <v>239</v>
      </c>
      <c r="BT240" s="8">
        <f t="shared" si="85"/>
        <v>0</v>
      </c>
      <c r="BX240">
        <f t="shared" si="84"/>
        <v>0</v>
      </c>
      <c r="CO240" t="s">
        <v>1253</v>
      </c>
      <c r="CP240" t="s">
        <v>110</v>
      </c>
      <c r="CQ240">
        <v>1</v>
      </c>
      <c r="DL240" t="s">
        <v>815</v>
      </c>
      <c r="DM240" t="s">
        <v>49</v>
      </c>
      <c r="DN240">
        <v>1</v>
      </c>
      <c r="EH240" t="s">
        <v>559</v>
      </c>
      <c r="EI240" t="s">
        <v>134</v>
      </c>
      <c r="EJ240">
        <v>1</v>
      </c>
    </row>
    <row r="241" spans="68:140" x14ac:dyDescent="0.15">
      <c r="BP241">
        <v>240</v>
      </c>
      <c r="BT241" s="8">
        <f t="shared" si="85"/>
        <v>0</v>
      </c>
      <c r="BX241">
        <f t="shared" si="84"/>
        <v>0</v>
      </c>
      <c r="CO241" t="s">
        <v>363</v>
      </c>
      <c r="CP241" t="s">
        <v>205</v>
      </c>
      <c r="CQ241">
        <v>1</v>
      </c>
      <c r="DL241" t="s">
        <v>788</v>
      </c>
      <c r="DM241" t="s">
        <v>50</v>
      </c>
      <c r="DN241">
        <v>1</v>
      </c>
      <c r="EH241" t="s">
        <v>1189</v>
      </c>
      <c r="EI241" t="s">
        <v>442</v>
      </c>
      <c r="EJ241">
        <v>1</v>
      </c>
    </row>
    <row r="242" spans="68:140" x14ac:dyDescent="0.15">
      <c r="BP242">
        <v>241</v>
      </c>
      <c r="BT242" s="8">
        <f t="shared" si="85"/>
        <v>0</v>
      </c>
      <c r="BX242">
        <f t="shared" si="84"/>
        <v>0</v>
      </c>
      <c r="CO242" t="s">
        <v>544</v>
      </c>
      <c r="CP242" t="s">
        <v>80</v>
      </c>
      <c r="CQ242">
        <v>1</v>
      </c>
      <c r="DL242" t="s">
        <v>433</v>
      </c>
      <c r="DM242" t="s">
        <v>80</v>
      </c>
      <c r="DN242">
        <v>1</v>
      </c>
      <c r="EH242" t="s">
        <v>1221</v>
      </c>
      <c r="EI242" t="s">
        <v>25</v>
      </c>
      <c r="EJ242">
        <v>1</v>
      </c>
    </row>
    <row r="243" spans="68:140" x14ac:dyDescent="0.15">
      <c r="BP243">
        <v>242</v>
      </c>
      <c r="BT243" s="8">
        <f t="shared" si="85"/>
        <v>0</v>
      </c>
      <c r="BX243">
        <f t="shared" si="84"/>
        <v>0</v>
      </c>
      <c r="CO243" t="s">
        <v>1132</v>
      </c>
      <c r="CP243" t="s">
        <v>80</v>
      </c>
      <c r="CQ243">
        <v>1</v>
      </c>
      <c r="DL243" t="s">
        <v>435</v>
      </c>
      <c r="DM243" t="s">
        <v>87</v>
      </c>
      <c r="DN243">
        <v>1</v>
      </c>
      <c r="EH243" t="s">
        <v>1432</v>
      </c>
      <c r="EI243" t="s">
        <v>28</v>
      </c>
      <c r="EJ243">
        <v>1</v>
      </c>
    </row>
    <row r="244" spans="68:140" x14ac:dyDescent="0.15">
      <c r="BP244">
        <v>243</v>
      </c>
      <c r="BT244" s="8">
        <f t="shared" si="85"/>
        <v>0</v>
      </c>
      <c r="BX244">
        <f t="shared" si="84"/>
        <v>0</v>
      </c>
      <c r="CO244" t="s">
        <v>955</v>
      </c>
      <c r="CP244" t="s">
        <v>50</v>
      </c>
      <c r="CQ244">
        <v>1</v>
      </c>
      <c r="DL244" t="s">
        <v>443</v>
      </c>
      <c r="DM244" t="s">
        <v>43</v>
      </c>
      <c r="DN244">
        <v>1</v>
      </c>
      <c r="EH244" t="s">
        <v>1540</v>
      </c>
      <c r="EI244" t="s">
        <v>27</v>
      </c>
      <c r="EJ244">
        <v>1</v>
      </c>
    </row>
    <row r="245" spans="68:140" x14ac:dyDescent="0.15">
      <c r="BP245">
        <v>244</v>
      </c>
      <c r="BT245" s="8">
        <f t="shared" si="85"/>
        <v>0</v>
      </c>
      <c r="BX245">
        <f t="shared" si="84"/>
        <v>0</v>
      </c>
      <c r="CO245" t="s">
        <v>498</v>
      </c>
      <c r="CP245" t="s">
        <v>181</v>
      </c>
      <c r="CQ245">
        <v>1</v>
      </c>
      <c r="DL245" t="s">
        <v>1182</v>
      </c>
      <c r="DM245" t="s">
        <v>80</v>
      </c>
      <c r="DN245">
        <v>1</v>
      </c>
      <c r="EH245" t="s">
        <v>600</v>
      </c>
      <c r="EI245" t="s">
        <v>80</v>
      </c>
      <c r="EJ245">
        <v>1</v>
      </c>
    </row>
    <row r="246" spans="68:140" x14ac:dyDescent="0.15">
      <c r="BP246">
        <v>245</v>
      </c>
      <c r="BT246" s="8">
        <f t="shared" si="85"/>
        <v>0</v>
      </c>
      <c r="BX246">
        <f t="shared" si="84"/>
        <v>0</v>
      </c>
      <c r="CO246" t="s">
        <v>1302</v>
      </c>
      <c r="CP246" t="s">
        <v>50</v>
      </c>
      <c r="CQ246">
        <v>1</v>
      </c>
      <c r="DL246" t="s">
        <v>251</v>
      </c>
      <c r="DM246" t="s">
        <v>62</v>
      </c>
      <c r="DN246">
        <v>1</v>
      </c>
      <c r="EH246" t="s">
        <v>584</v>
      </c>
      <c r="EI246" t="s">
        <v>169</v>
      </c>
      <c r="EJ246">
        <v>1</v>
      </c>
    </row>
    <row r="247" spans="68:140" x14ac:dyDescent="0.15">
      <c r="BP247">
        <v>246</v>
      </c>
      <c r="BT247" s="8">
        <f t="shared" si="85"/>
        <v>0</v>
      </c>
      <c r="BX247">
        <f t="shared" si="84"/>
        <v>0</v>
      </c>
      <c r="CO247" t="s">
        <v>1616</v>
      </c>
      <c r="CP247" t="s">
        <v>50</v>
      </c>
      <c r="CQ247">
        <v>1</v>
      </c>
      <c r="DL247" t="s">
        <v>1542</v>
      </c>
      <c r="DM247" t="s">
        <v>27</v>
      </c>
      <c r="DN247">
        <v>1</v>
      </c>
      <c r="EH247" t="s">
        <v>1041</v>
      </c>
      <c r="EI247" t="s">
        <v>43</v>
      </c>
      <c r="EJ247">
        <v>1</v>
      </c>
    </row>
    <row r="248" spans="68:140" x14ac:dyDescent="0.15">
      <c r="BP248">
        <v>247</v>
      </c>
      <c r="BT248" s="8">
        <f t="shared" si="85"/>
        <v>0</v>
      </c>
      <c r="BX248">
        <f t="shared" si="84"/>
        <v>0</v>
      </c>
      <c r="CO248" t="s">
        <v>1565</v>
      </c>
      <c r="CP248" t="s">
        <v>25</v>
      </c>
      <c r="CQ248">
        <v>1</v>
      </c>
      <c r="DL248" t="s">
        <v>438</v>
      </c>
      <c r="DM248" t="s">
        <v>80</v>
      </c>
      <c r="DN248">
        <v>1</v>
      </c>
      <c r="EH248" t="s">
        <v>191</v>
      </c>
      <c r="EI248" t="s">
        <v>192</v>
      </c>
      <c r="EJ248">
        <v>1</v>
      </c>
    </row>
    <row r="249" spans="68:140" x14ac:dyDescent="0.15">
      <c r="BP249">
        <v>248</v>
      </c>
      <c r="BT249" s="8">
        <f t="shared" si="85"/>
        <v>0</v>
      </c>
      <c r="BX249">
        <f t="shared" si="84"/>
        <v>0</v>
      </c>
      <c r="CO249" t="s">
        <v>1596</v>
      </c>
      <c r="CP249" t="s">
        <v>49</v>
      </c>
      <c r="CQ249">
        <v>1</v>
      </c>
      <c r="DL249" t="s">
        <v>267</v>
      </c>
      <c r="DM249" t="s">
        <v>80</v>
      </c>
      <c r="DN249">
        <v>1</v>
      </c>
      <c r="EH249" t="s">
        <v>594</v>
      </c>
      <c r="EI249" t="s">
        <v>213</v>
      </c>
      <c r="EJ249">
        <v>1</v>
      </c>
    </row>
    <row r="250" spans="68:140" x14ac:dyDescent="0.15">
      <c r="BP250">
        <v>249</v>
      </c>
      <c r="BT250" s="8">
        <f t="shared" si="85"/>
        <v>0</v>
      </c>
      <c r="BX250">
        <f t="shared" si="84"/>
        <v>0</v>
      </c>
      <c r="CO250" t="s">
        <v>1127</v>
      </c>
      <c r="CP250" t="s">
        <v>67</v>
      </c>
      <c r="CQ250">
        <v>1</v>
      </c>
      <c r="DL250" t="s">
        <v>1490</v>
      </c>
      <c r="DM250" t="s">
        <v>80</v>
      </c>
      <c r="DN250">
        <v>1</v>
      </c>
      <c r="EH250" t="s">
        <v>1492</v>
      </c>
      <c r="EI250" t="s">
        <v>632</v>
      </c>
      <c r="EJ250">
        <v>1</v>
      </c>
    </row>
    <row r="251" spans="68:140" x14ac:dyDescent="0.15">
      <c r="BP251">
        <v>250</v>
      </c>
      <c r="BT251" s="8">
        <f t="shared" si="85"/>
        <v>0</v>
      </c>
      <c r="BX251">
        <f t="shared" si="84"/>
        <v>0</v>
      </c>
      <c r="CO251" t="s">
        <v>715</v>
      </c>
      <c r="CP251" t="s">
        <v>50</v>
      </c>
      <c r="CQ251">
        <v>1</v>
      </c>
      <c r="DL251" t="s">
        <v>47</v>
      </c>
      <c r="DM251" t="s">
        <v>80</v>
      </c>
      <c r="DN251">
        <v>1</v>
      </c>
      <c r="EH251" t="s">
        <v>589</v>
      </c>
      <c r="EI251" t="s">
        <v>80</v>
      </c>
      <c r="EJ251">
        <v>1</v>
      </c>
    </row>
    <row r="252" spans="68:140" x14ac:dyDescent="0.15">
      <c r="BP252">
        <v>251</v>
      </c>
      <c r="BT252" s="8">
        <f t="shared" si="85"/>
        <v>0</v>
      </c>
      <c r="BX252">
        <f t="shared" si="84"/>
        <v>0</v>
      </c>
      <c r="CO252" t="s">
        <v>1479</v>
      </c>
      <c r="CP252" t="s">
        <v>80</v>
      </c>
      <c r="CQ252">
        <v>1</v>
      </c>
      <c r="DL252" t="s">
        <v>1089</v>
      </c>
      <c r="DM252" t="s">
        <v>190</v>
      </c>
      <c r="DN252">
        <v>1</v>
      </c>
      <c r="EH252" t="s">
        <v>1594</v>
      </c>
      <c r="EI252" t="s">
        <v>67</v>
      </c>
      <c r="EJ252">
        <v>1</v>
      </c>
    </row>
    <row r="253" spans="68:140" x14ac:dyDescent="0.15">
      <c r="BP253">
        <v>252</v>
      </c>
      <c r="BT253" s="8">
        <f t="shared" si="85"/>
        <v>0</v>
      </c>
      <c r="BX253">
        <f t="shared" si="84"/>
        <v>0</v>
      </c>
      <c r="CO253" t="s">
        <v>392</v>
      </c>
      <c r="CP253" t="s">
        <v>27</v>
      </c>
      <c r="CQ253">
        <v>1</v>
      </c>
      <c r="DL253" t="s">
        <v>1141</v>
      </c>
      <c r="DM253" t="s">
        <v>67</v>
      </c>
      <c r="DN253">
        <v>1</v>
      </c>
      <c r="EH253" t="s">
        <v>858</v>
      </c>
      <c r="EI253" t="s">
        <v>80</v>
      </c>
      <c r="EJ253">
        <v>1</v>
      </c>
    </row>
    <row r="254" spans="68:140" x14ac:dyDescent="0.15">
      <c r="BP254">
        <v>253</v>
      </c>
      <c r="BT254" s="8">
        <f t="shared" si="85"/>
        <v>0</v>
      </c>
      <c r="BX254">
        <f t="shared" si="84"/>
        <v>0</v>
      </c>
      <c r="CO254" t="s">
        <v>1222</v>
      </c>
      <c r="CP254" t="s">
        <v>80</v>
      </c>
      <c r="CQ254">
        <v>1</v>
      </c>
      <c r="DL254" t="s">
        <v>1002</v>
      </c>
      <c r="DM254" t="s">
        <v>67</v>
      </c>
      <c r="DN254">
        <v>1</v>
      </c>
      <c r="EH254" t="s">
        <v>182</v>
      </c>
      <c r="EI254" t="s">
        <v>87</v>
      </c>
      <c r="EJ254">
        <v>1</v>
      </c>
    </row>
    <row r="255" spans="68:140" x14ac:dyDescent="0.15">
      <c r="BP255">
        <v>254</v>
      </c>
      <c r="BT255" s="8">
        <f t="shared" si="85"/>
        <v>0</v>
      </c>
      <c r="BX255">
        <f t="shared" si="84"/>
        <v>0</v>
      </c>
      <c r="CO255" t="s">
        <v>474</v>
      </c>
      <c r="CP255" t="s">
        <v>60</v>
      </c>
      <c r="CQ255">
        <v>1</v>
      </c>
      <c r="DL255" t="s">
        <v>1184</v>
      </c>
      <c r="DM255" t="s">
        <v>80</v>
      </c>
      <c r="DN255">
        <v>1</v>
      </c>
      <c r="EH255" t="s">
        <v>1224</v>
      </c>
      <c r="EI255" t="s">
        <v>27</v>
      </c>
      <c r="EJ255">
        <v>1</v>
      </c>
    </row>
    <row r="256" spans="68:140" x14ac:dyDescent="0.15">
      <c r="BP256">
        <v>255</v>
      </c>
      <c r="BT256" s="8">
        <f t="shared" si="85"/>
        <v>0</v>
      </c>
      <c r="BX256">
        <f t="shared" si="84"/>
        <v>0</v>
      </c>
      <c r="CO256" t="s">
        <v>733</v>
      </c>
      <c r="CP256" t="s">
        <v>80</v>
      </c>
      <c r="CQ256">
        <v>1</v>
      </c>
      <c r="DL256" t="s">
        <v>1600</v>
      </c>
      <c r="DM256" t="s">
        <v>49</v>
      </c>
      <c r="DN256">
        <v>1</v>
      </c>
      <c r="EH256" t="s">
        <v>646</v>
      </c>
      <c r="EI256" t="s">
        <v>317</v>
      </c>
      <c r="EJ256">
        <v>1</v>
      </c>
    </row>
    <row r="257" spans="68:140" x14ac:dyDescent="0.15">
      <c r="BP257">
        <v>256</v>
      </c>
      <c r="BT257" s="8">
        <f t="shared" si="85"/>
        <v>0</v>
      </c>
      <c r="BX257">
        <f t="shared" si="84"/>
        <v>0</v>
      </c>
      <c r="CO257" t="s">
        <v>185</v>
      </c>
      <c r="CP257" t="s">
        <v>62</v>
      </c>
      <c r="CQ257">
        <v>1</v>
      </c>
      <c r="DL257" t="s">
        <v>426</v>
      </c>
      <c r="DM257" t="s">
        <v>49</v>
      </c>
      <c r="DN257">
        <v>1</v>
      </c>
      <c r="EH257" t="s">
        <v>401</v>
      </c>
      <c r="EI257" t="s">
        <v>49</v>
      </c>
      <c r="EJ257">
        <v>1</v>
      </c>
    </row>
    <row r="258" spans="68:140" x14ac:dyDescent="0.15">
      <c r="BP258">
        <v>257</v>
      </c>
      <c r="BT258" s="8">
        <f t="shared" si="85"/>
        <v>0</v>
      </c>
      <c r="BX258">
        <f t="shared" si="84"/>
        <v>0</v>
      </c>
      <c r="CO258" t="s">
        <v>1588</v>
      </c>
      <c r="CP258" t="s">
        <v>67</v>
      </c>
      <c r="CQ258">
        <v>1</v>
      </c>
      <c r="DL258" t="s">
        <v>295</v>
      </c>
      <c r="DM258" t="s">
        <v>27</v>
      </c>
      <c r="DN258">
        <v>1</v>
      </c>
      <c r="EH258" t="s">
        <v>1425</v>
      </c>
      <c r="EI258" t="s">
        <v>110</v>
      </c>
      <c r="EJ258">
        <v>1</v>
      </c>
    </row>
    <row r="259" spans="68:140" x14ac:dyDescent="0.15">
      <c r="BP259">
        <v>258</v>
      </c>
      <c r="BT259" s="8">
        <f t="shared" si="85"/>
        <v>0</v>
      </c>
      <c r="BX259">
        <f t="shared" ref="BX259:BX322" si="86">BW259/18949 * 100</f>
        <v>0</v>
      </c>
      <c r="CO259" t="s">
        <v>342</v>
      </c>
      <c r="CP259" t="s">
        <v>50</v>
      </c>
      <c r="CQ259">
        <v>1</v>
      </c>
      <c r="DL259" t="s">
        <v>1001</v>
      </c>
      <c r="DM259" t="s">
        <v>80</v>
      </c>
      <c r="DN259">
        <v>1</v>
      </c>
      <c r="EH259" t="s">
        <v>361</v>
      </c>
      <c r="EI259" t="s">
        <v>1421</v>
      </c>
      <c r="EJ259">
        <v>1</v>
      </c>
    </row>
    <row r="260" spans="68:140" x14ac:dyDescent="0.15">
      <c r="BP260">
        <v>259</v>
      </c>
      <c r="BT260" s="8">
        <f t="shared" si="85"/>
        <v>0</v>
      </c>
      <c r="BX260">
        <f t="shared" si="86"/>
        <v>0</v>
      </c>
      <c r="CO260" t="s">
        <v>665</v>
      </c>
      <c r="CP260" t="s">
        <v>25</v>
      </c>
      <c r="CQ260">
        <v>1</v>
      </c>
      <c r="DL260" t="s">
        <v>1186</v>
      </c>
      <c r="DM260" t="s">
        <v>80</v>
      </c>
      <c r="DN260">
        <v>1</v>
      </c>
      <c r="EH260" t="s">
        <v>220</v>
      </c>
      <c r="EI260" t="s">
        <v>80</v>
      </c>
      <c r="EJ260">
        <v>1</v>
      </c>
    </row>
    <row r="261" spans="68:140" x14ac:dyDescent="0.15">
      <c r="BP261">
        <v>260</v>
      </c>
      <c r="BT261" s="8">
        <f t="shared" si="85"/>
        <v>0</v>
      </c>
      <c r="BX261">
        <f t="shared" si="86"/>
        <v>0</v>
      </c>
      <c r="CO261" t="s">
        <v>1229</v>
      </c>
      <c r="CP261" t="s">
        <v>25</v>
      </c>
      <c r="CQ261">
        <v>1</v>
      </c>
      <c r="DL261" t="s">
        <v>1031</v>
      </c>
      <c r="DM261" t="s">
        <v>27</v>
      </c>
      <c r="DN261">
        <v>1</v>
      </c>
      <c r="EH261" t="s">
        <v>204</v>
      </c>
      <c r="EI261" t="s">
        <v>205</v>
      </c>
      <c r="EJ261">
        <v>1</v>
      </c>
    </row>
    <row r="262" spans="68:140" x14ac:dyDescent="0.15">
      <c r="BP262">
        <v>261</v>
      </c>
      <c r="BT262" s="8">
        <f t="shared" si="85"/>
        <v>0</v>
      </c>
      <c r="BX262">
        <f t="shared" si="86"/>
        <v>0</v>
      </c>
      <c r="CO262" t="s">
        <v>741</v>
      </c>
      <c r="CP262" t="s">
        <v>80</v>
      </c>
      <c r="CQ262">
        <v>1</v>
      </c>
      <c r="DL262" t="s">
        <v>257</v>
      </c>
      <c r="DM262" t="s">
        <v>67</v>
      </c>
      <c r="DN262">
        <v>1</v>
      </c>
      <c r="EH262" t="s">
        <v>1467</v>
      </c>
      <c r="EI262" t="s">
        <v>80</v>
      </c>
      <c r="EJ262">
        <v>1</v>
      </c>
    </row>
    <row r="263" spans="68:140" x14ac:dyDescent="0.15">
      <c r="BP263">
        <v>262</v>
      </c>
      <c r="BT263" s="8">
        <f t="shared" si="85"/>
        <v>0</v>
      </c>
      <c r="BX263">
        <f t="shared" si="86"/>
        <v>0</v>
      </c>
      <c r="CO263" t="s">
        <v>740</v>
      </c>
      <c r="CP263" t="s">
        <v>49</v>
      </c>
      <c r="CQ263">
        <v>1</v>
      </c>
      <c r="DL263" t="s">
        <v>289</v>
      </c>
      <c r="DM263" t="s">
        <v>80</v>
      </c>
      <c r="DN263">
        <v>1</v>
      </c>
      <c r="EH263" t="s">
        <v>59</v>
      </c>
      <c r="EI263" t="s">
        <v>134</v>
      </c>
      <c r="EJ263">
        <v>1</v>
      </c>
    </row>
    <row r="264" spans="68:140" x14ac:dyDescent="0.15">
      <c r="BP264">
        <v>263</v>
      </c>
      <c r="BT264" s="8">
        <f t="shared" si="85"/>
        <v>0</v>
      </c>
      <c r="BX264">
        <f t="shared" si="86"/>
        <v>0</v>
      </c>
      <c r="CO264" t="s">
        <v>31</v>
      </c>
      <c r="CP264" t="s">
        <v>50</v>
      </c>
      <c r="CQ264">
        <v>1</v>
      </c>
      <c r="DL264" t="s">
        <v>1090</v>
      </c>
      <c r="DM264" t="s">
        <v>67</v>
      </c>
      <c r="DN264">
        <v>1</v>
      </c>
      <c r="EH264" t="s">
        <v>1217</v>
      </c>
      <c r="EI264" t="s">
        <v>80</v>
      </c>
      <c r="EJ264">
        <v>1</v>
      </c>
    </row>
    <row r="265" spans="68:140" x14ac:dyDescent="0.15">
      <c r="BP265">
        <v>264</v>
      </c>
      <c r="BT265" s="8">
        <f t="shared" si="85"/>
        <v>0</v>
      </c>
      <c r="BX265">
        <f t="shared" si="86"/>
        <v>0</v>
      </c>
      <c r="CO265" t="s">
        <v>720</v>
      </c>
      <c r="CP265" t="s">
        <v>80</v>
      </c>
      <c r="CQ265">
        <v>1</v>
      </c>
      <c r="DL265" t="s">
        <v>1328</v>
      </c>
      <c r="DM265" t="s">
        <v>27</v>
      </c>
      <c r="DN265">
        <v>1</v>
      </c>
      <c r="EH265" t="s">
        <v>1155</v>
      </c>
      <c r="EI265" t="s">
        <v>62</v>
      </c>
      <c r="EJ265">
        <v>1</v>
      </c>
    </row>
    <row r="266" spans="68:140" x14ac:dyDescent="0.15">
      <c r="BP266">
        <v>265</v>
      </c>
      <c r="BT266" s="8">
        <f t="shared" si="85"/>
        <v>0</v>
      </c>
      <c r="BX266">
        <f t="shared" si="86"/>
        <v>0</v>
      </c>
      <c r="CO266" t="s">
        <v>545</v>
      </c>
      <c r="CP266" t="s">
        <v>25</v>
      </c>
      <c r="CQ266">
        <v>1</v>
      </c>
      <c r="DL266" t="s">
        <v>263</v>
      </c>
      <c r="DM266" t="s">
        <v>25</v>
      </c>
      <c r="DN266">
        <v>1</v>
      </c>
      <c r="EH266" t="s">
        <v>604</v>
      </c>
      <c r="EI266" t="s">
        <v>455</v>
      </c>
      <c r="EJ266">
        <v>1</v>
      </c>
    </row>
    <row r="267" spans="68:140" x14ac:dyDescent="0.15">
      <c r="BP267">
        <v>266</v>
      </c>
      <c r="BT267" s="8">
        <f t="shared" si="85"/>
        <v>0</v>
      </c>
      <c r="BX267">
        <f t="shared" si="86"/>
        <v>0</v>
      </c>
      <c r="CO267" t="s">
        <v>1119</v>
      </c>
      <c r="CP267" t="s">
        <v>80</v>
      </c>
      <c r="CQ267">
        <v>1</v>
      </c>
      <c r="DL267" t="s">
        <v>791</v>
      </c>
      <c r="DM267" t="s">
        <v>80</v>
      </c>
      <c r="DN267">
        <v>1</v>
      </c>
      <c r="EH267" t="s">
        <v>900</v>
      </c>
      <c r="EI267" t="s">
        <v>87</v>
      </c>
      <c r="EJ267">
        <v>1</v>
      </c>
    </row>
    <row r="268" spans="68:140" x14ac:dyDescent="0.15">
      <c r="BP268">
        <v>267</v>
      </c>
      <c r="BT268" s="8">
        <f t="shared" si="85"/>
        <v>0</v>
      </c>
      <c r="BX268">
        <f t="shared" si="86"/>
        <v>0</v>
      </c>
      <c r="CO268" t="s">
        <v>729</v>
      </c>
      <c r="CP268" t="s">
        <v>87</v>
      </c>
      <c r="CQ268">
        <v>1</v>
      </c>
      <c r="DL268" t="s">
        <v>1235</v>
      </c>
      <c r="DM268" t="s">
        <v>80</v>
      </c>
      <c r="DN268">
        <v>1</v>
      </c>
      <c r="EH268" t="s">
        <v>1037</v>
      </c>
      <c r="EI268" t="s">
        <v>181</v>
      </c>
      <c r="EJ268">
        <v>1</v>
      </c>
    </row>
    <row r="269" spans="68:140" x14ac:dyDescent="0.15">
      <c r="BP269">
        <v>268</v>
      </c>
      <c r="BT269" s="8">
        <f t="shared" si="85"/>
        <v>0</v>
      </c>
      <c r="BX269">
        <f t="shared" si="86"/>
        <v>0</v>
      </c>
      <c r="CO269" t="s">
        <v>1206</v>
      </c>
      <c r="CP269" t="s">
        <v>317</v>
      </c>
      <c r="CQ269">
        <v>1</v>
      </c>
      <c r="DL269" t="s">
        <v>1152</v>
      </c>
      <c r="DM269" t="s">
        <v>49</v>
      </c>
      <c r="DN269">
        <v>1</v>
      </c>
      <c r="EH269" t="s">
        <v>657</v>
      </c>
      <c r="EI269" t="s">
        <v>80</v>
      </c>
      <c r="EJ269">
        <v>1</v>
      </c>
    </row>
    <row r="270" spans="68:140" x14ac:dyDescent="0.15">
      <c r="BP270">
        <v>269</v>
      </c>
      <c r="BT270" s="8">
        <f t="shared" si="85"/>
        <v>0</v>
      </c>
      <c r="BX270">
        <f t="shared" si="86"/>
        <v>0</v>
      </c>
      <c r="CO270" t="s">
        <v>1164</v>
      </c>
      <c r="CP270" t="s">
        <v>50</v>
      </c>
      <c r="CQ270">
        <v>1</v>
      </c>
      <c r="DL270" t="s">
        <v>235</v>
      </c>
      <c r="DM270" t="s">
        <v>67</v>
      </c>
      <c r="DN270">
        <v>1</v>
      </c>
      <c r="EH270" t="s">
        <v>48</v>
      </c>
      <c r="EI270" t="s">
        <v>181</v>
      </c>
      <c r="EJ270">
        <v>1</v>
      </c>
    </row>
    <row r="271" spans="68:140" x14ac:dyDescent="0.15">
      <c r="BP271">
        <v>270</v>
      </c>
      <c r="BT271" s="8">
        <f t="shared" si="85"/>
        <v>0</v>
      </c>
      <c r="BX271">
        <f t="shared" si="86"/>
        <v>0</v>
      </c>
      <c r="CO271" t="s">
        <v>412</v>
      </c>
      <c r="CP271" t="s">
        <v>80</v>
      </c>
      <c r="CQ271">
        <v>1</v>
      </c>
      <c r="DL271" t="s">
        <v>1068</v>
      </c>
      <c r="DM271" t="s">
        <v>80</v>
      </c>
      <c r="DN271">
        <v>1</v>
      </c>
      <c r="EH271" t="s">
        <v>253</v>
      </c>
      <c r="EI271" t="s">
        <v>205</v>
      </c>
      <c r="EJ271">
        <v>1</v>
      </c>
    </row>
    <row r="272" spans="68:140" x14ac:dyDescent="0.15">
      <c r="BP272">
        <v>271</v>
      </c>
      <c r="BT272" s="8">
        <f t="shared" si="85"/>
        <v>0</v>
      </c>
      <c r="BX272">
        <f t="shared" si="86"/>
        <v>0</v>
      </c>
      <c r="CO272" t="s">
        <v>377</v>
      </c>
      <c r="CP272" t="s">
        <v>49</v>
      </c>
      <c r="CQ272">
        <v>1</v>
      </c>
      <c r="DL272" t="s">
        <v>803</v>
      </c>
      <c r="DM272" t="s">
        <v>28</v>
      </c>
      <c r="DN272">
        <v>1</v>
      </c>
      <c r="EH272" t="s">
        <v>1299</v>
      </c>
      <c r="EI272" t="s">
        <v>43</v>
      </c>
      <c r="EJ272">
        <v>1</v>
      </c>
    </row>
    <row r="273" spans="68:140" x14ac:dyDescent="0.15">
      <c r="BP273">
        <v>272</v>
      </c>
      <c r="BT273" s="8">
        <f t="shared" si="85"/>
        <v>0</v>
      </c>
      <c r="BX273">
        <f t="shared" si="86"/>
        <v>0</v>
      </c>
      <c r="CO273" t="s">
        <v>492</v>
      </c>
      <c r="CP273" t="s">
        <v>61</v>
      </c>
      <c r="CQ273">
        <v>1</v>
      </c>
      <c r="DL273" t="s">
        <v>1088</v>
      </c>
      <c r="DM273" t="s">
        <v>27</v>
      </c>
      <c r="DN273">
        <v>1</v>
      </c>
      <c r="EH273" t="s">
        <v>197</v>
      </c>
      <c r="EI273" t="s">
        <v>80</v>
      </c>
      <c r="EJ273">
        <v>1</v>
      </c>
    </row>
    <row r="274" spans="68:140" x14ac:dyDescent="0.15">
      <c r="BP274">
        <v>273</v>
      </c>
      <c r="BT274" s="8">
        <f t="shared" si="85"/>
        <v>0</v>
      </c>
      <c r="BX274">
        <f t="shared" si="86"/>
        <v>0</v>
      </c>
      <c r="CO274" t="s">
        <v>915</v>
      </c>
      <c r="CP274" t="s">
        <v>67</v>
      </c>
      <c r="CQ274">
        <v>1</v>
      </c>
      <c r="DL274" t="s">
        <v>1196</v>
      </c>
      <c r="DM274" t="s">
        <v>67</v>
      </c>
      <c r="DN274">
        <v>1</v>
      </c>
      <c r="EH274" t="s">
        <v>626</v>
      </c>
      <c r="EI274" t="s">
        <v>27</v>
      </c>
      <c r="EJ274">
        <v>1</v>
      </c>
    </row>
    <row r="275" spans="68:140" x14ac:dyDescent="0.15">
      <c r="BP275">
        <v>274</v>
      </c>
      <c r="BT275" s="8">
        <f t="shared" si="85"/>
        <v>0</v>
      </c>
      <c r="BX275">
        <f t="shared" si="86"/>
        <v>0</v>
      </c>
      <c r="CO275" t="s">
        <v>722</v>
      </c>
      <c r="CP275" t="s">
        <v>80</v>
      </c>
      <c r="CQ275">
        <v>1</v>
      </c>
      <c r="DL275" t="s">
        <v>785</v>
      </c>
      <c r="DM275" t="s">
        <v>67</v>
      </c>
      <c r="DN275">
        <v>1</v>
      </c>
      <c r="EH275" t="s">
        <v>1355</v>
      </c>
      <c r="EI275" t="s">
        <v>87</v>
      </c>
      <c r="EJ275">
        <v>1</v>
      </c>
    </row>
    <row r="276" spans="68:140" x14ac:dyDescent="0.15">
      <c r="BP276">
        <v>275</v>
      </c>
      <c r="BT276" s="8">
        <f t="shared" si="85"/>
        <v>0</v>
      </c>
      <c r="BX276">
        <f t="shared" si="86"/>
        <v>0</v>
      </c>
      <c r="CO276" t="s">
        <v>352</v>
      </c>
      <c r="CP276" t="s">
        <v>25</v>
      </c>
      <c r="CQ276">
        <v>1</v>
      </c>
      <c r="DL276" t="s">
        <v>1510</v>
      </c>
      <c r="DM276" t="s">
        <v>87</v>
      </c>
      <c r="DN276">
        <v>1</v>
      </c>
      <c r="EH276" t="s">
        <v>174</v>
      </c>
      <c r="EI276" t="s">
        <v>87</v>
      </c>
      <c r="EJ276">
        <v>1</v>
      </c>
    </row>
    <row r="277" spans="68:140" x14ac:dyDescent="0.15">
      <c r="BP277">
        <v>276</v>
      </c>
      <c r="BT277" s="8">
        <f t="shared" si="85"/>
        <v>0</v>
      </c>
      <c r="BX277">
        <f t="shared" si="86"/>
        <v>0</v>
      </c>
      <c r="CO277" t="s">
        <v>712</v>
      </c>
      <c r="CP277" t="s">
        <v>50</v>
      </c>
      <c r="CQ277">
        <v>1</v>
      </c>
      <c r="DL277" t="s">
        <v>762</v>
      </c>
      <c r="DM277" t="s">
        <v>642</v>
      </c>
      <c r="DN277">
        <v>1</v>
      </c>
      <c r="EH277" t="s">
        <v>1426</v>
      </c>
      <c r="EI277" t="s">
        <v>110</v>
      </c>
      <c r="EJ277">
        <v>1</v>
      </c>
    </row>
    <row r="278" spans="68:140" x14ac:dyDescent="0.15">
      <c r="BP278">
        <v>277</v>
      </c>
      <c r="BT278" s="8">
        <f t="shared" si="85"/>
        <v>0</v>
      </c>
      <c r="BX278">
        <f t="shared" si="86"/>
        <v>0</v>
      </c>
      <c r="CO278" t="s">
        <v>1200</v>
      </c>
      <c r="CP278" t="s">
        <v>80</v>
      </c>
      <c r="CQ278">
        <v>1</v>
      </c>
      <c r="DL278" t="s">
        <v>296</v>
      </c>
      <c r="DM278" t="s">
        <v>62</v>
      </c>
      <c r="DN278">
        <v>1</v>
      </c>
      <c r="EH278" t="s">
        <v>564</v>
      </c>
      <c r="EI278" t="s">
        <v>25</v>
      </c>
      <c r="EJ278">
        <v>1</v>
      </c>
    </row>
    <row r="279" spans="68:140" x14ac:dyDescent="0.15">
      <c r="BP279">
        <v>278</v>
      </c>
      <c r="BT279" s="8">
        <f t="shared" ref="BT279:BT342" si="87">BS279/83 * 100</f>
        <v>0</v>
      </c>
      <c r="BX279">
        <f t="shared" si="86"/>
        <v>0</v>
      </c>
      <c r="CO279" t="s">
        <v>894</v>
      </c>
      <c r="CP279" t="s">
        <v>173</v>
      </c>
      <c r="CQ279">
        <v>1</v>
      </c>
      <c r="DL279" t="s">
        <v>1618</v>
      </c>
      <c r="DM279" t="s">
        <v>50</v>
      </c>
      <c r="DN279">
        <v>1</v>
      </c>
      <c r="EH279" t="s">
        <v>1247</v>
      </c>
      <c r="EI279" t="s">
        <v>100</v>
      </c>
      <c r="EJ279">
        <v>1</v>
      </c>
    </row>
    <row r="280" spans="68:140" x14ac:dyDescent="0.15">
      <c r="BP280">
        <v>279</v>
      </c>
      <c r="BT280" s="8">
        <f t="shared" si="87"/>
        <v>0</v>
      </c>
      <c r="BX280">
        <f t="shared" si="86"/>
        <v>0</v>
      </c>
      <c r="CO280" t="s">
        <v>528</v>
      </c>
      <c r="CP280" t="s">
        <v>50</v>
      </c>
      <c r="CQ280">
        <v>1</v>
      </c>
      <c r="DL280" t="s">
        <v>226</v>
      </c>
      <c r="DM280" t="s">
        <v>27</v>
      </c>
      <c r="DN280">
        <v>1</v>
      </c>
      <c r="EH280" t="s">
        <v>171</v>
      </c>
      <c r="EI280" t="s">
        <v>62</v>
      </c>
      <c r="EJ280">
        <v>1</v>
      </c>
    </row>
    <row r="281" spans="68:140" x14ac:dyDescent="0.15">
      <c r="BP281">
        <v>280</v>
      </c>
      <c r="BT281" s="8">
        <f t="shared" si="87"/>
        <v>0</v>
      </c>
      <c r="BX281">
        <f t="shared" si="86"/>
        <v>0</v>
      </c>
      <c r="CO281" t="s">
        <v>622</v>
      </c>
      <c r="CP281" t="s">
        <v>80</v>
      </c>
      <c r="CQ281">
        <v>1</v>
      </c>
      <c r="DL281" t="s">
        <v>285</v>
      </c>
      <c r="DM281" t="s">
        <v>25</v>
      </c>
      <c r="DN281">
        <v>1</v>
      </c>
      <c r="EH281" t="s">
        <v>1514</v>
      </c>
      <c r="EI281" t="s">
        <v>87</v>
      </c>
      <c r="EJ281">
        <v>1</v>
      </c>
    </row>
    <row r="282" spans="68:140" x14ac:dyDescent="0.15">
      <c r="BP282">
        <v>281</v>
      </c>
      <c r="BT282" s="8">
        <f t="shared" si="87"/>
        <v>0</v>
      </c>
      <c r="BX282">
        <f t="shared" si="86"/>
        <v>0</v>
      </c>
      <c r="CO282" t="s">
        <v>341</v>
      </c>
      <c r="CP282" t="s">
        <v>49</v>
      </c>
      <c r="CQ282">
        <v>1</v>
      </c>
      <c r="DL282" t="s">
        <v>1069</v>
      </c>
      <c r="DM282" t="s">
        <v>80</v>
      </c>
      <c r="DN282">
        <v>1</v>
      </c>
      <c r="EH282" t="s">
        <v>218</v>
      </c>
      <c r="EI282" t="s">
        <v>181</v>
      </c>
      <c r="EJ282">
        <v>1</v>
      </c>
    </row>
    <row r="283" spans="68:140" x14ac:dyDescent="0.15">
      <c r="BP283">
        <v>282</v>
      </c>
      <c r="BT283" s="8">
        <f t="shared" si="87"/>
        <v>0</v>
      </c>
      <c r="BX283">
        <f t="shared" si="86"/>
        <v>0</v>
      </c>
      <c r="CO283" t="s">
        <v>1276</v>
      </c>
      <c r="CP283" t="s">
        <v>25</v>
      </c>
      <c r="CQ283">
        <v>1</v>
      </c>
      <c r="DL283" t="s">
        <v>231</v>
      </c>
      <c r="DM283" t="s">
        <v>80</v>
      </c>
      <c r="DN283">
        <v>1</v>
      </c>
      <c r="EH283" t="s">
        <v>856</v>
      </c>
      <c r="EI283" t="s">
        <v>62</v>
      </c>
      <c r="EJ283">
        <v>1</v>
      </c>
    </row>
    <row r="284" spans="68:140" x14ac:dyDescent="0.15">
      <c r="BP284">
        <v>283</v>
      </c>
      <c r="BT284" s="8">
        <f t="shared" si="87"/>
        <v>0</v>
      </c>
      <c r="BX284">
        <f t="shared" si="86"/>
        <v>0</v>
      </c>
      <c r="CO284" t="s">
        <v>1562</v>
      </c>
      <c r="CP284" t="s">
        <v>25</v>
      </c>
      <c r="CQ284">
        <v>1</v>
      </c>
      <c r="DL284" t="s">
        <v>1036</v>
      </c>
      <c r="DM284" t="s">
        <v>181</v>
      </c>
      <c r="DN284">
        <v>1</v>
      </c>
      <c r="EH284" t="s">
        <v>76</v>
      </c>
      <c r="EI284" t="s">
        <v>80</v>
      </c>
      <c r="EJ284">
        <v>1</v>
      </c>
    </row>
    <row r="285" spans="68:140" x14ac:dyDescent="0.15">
      <c r="BP285">
        <v>284</v>
      </c>
      <c r="BT285" s="8">
        <f t="shared" si="87"/>
        <v>0</v>
      </c>
      <c r="BX285">
        <f t="shared" si="86"/>
        <v>0</v>
      </c>
      <c r="CO285" t="s">
        <v>1082</v>
      </c>
      <c r="CP285" t="s">
        <v>80</v>
      </c>
      <c r="CQ285">
        <v>1</v>
      </c>
      <c r="DL285" t="s">
        <v>1134</v>
      </c>
      <c r="DM285" t="s">
        <v>67</v>
      </c>
      <c r="DN285">
        <v>1</v>
      </c>
      <c r="EH285" t="s">
        <v>649</v>
      </c>
      <c r="EI285" t="s">
        <v>155</v>
      </c>
      <c r="EJ285">
        <v>1</v>
      </c>
    </row>
    <row r="286" spans="68:140" x14ac:dyDescent="0.15">
      <c r="BP286">
        <v>285</v>
      </c>
      <c r="BT286" s="8">
        <f t="shared" si="87"/>
        <v>0</v>
      </c>
      <c r="BX286">
        <f t="shared" si="86"/>
        <v>0</v>
      </c>
      <c r="CO286" t="s">
        <v>313</v>
      </c>
      <c r="CP286" t="s">
        <v>173</v>
      </c>
      <c r="CQ286">
        <v>1</v>
      </c>
      <c r="DL286" t="s">
        <v>799</v>
      </c>
      <c r="DM286" t="s">
        <v>80</v>
      </c>
      <c r="DN286">
        <v>1</v>
      </c>
      <c r="EH286" t="s">
        <v>116</v>
      </c>
      <c r="EI286" t="s">
        <v>49</v>
      </c>
      <c r="EJ286">
        <v>1</v>
      </c>
    </row>
    <row r="287" spans="68:140" x14ac:dyDescent="0.15">
      <c r="BP287">
        <v>286</v>
      </c>
      <c r="BT287" s="8">
        <f t="shared" si="87"/>
        <v>0</v>
      </c>
      <c r="BX287">
        <f t="shared" si="86"/>
        <v>0</v>
      </c>
      <c r="CO287" t="s">
        <v>381</v>
      </c>
      <c r="CP287" t="s">
        <v>25</v>
      </c>
      <c r="CQ287">
        <v>1</v>
      </c>
      <c r="DL287" t="s">
        <v>1511</v>
      </c>
      <c r="DM287" t="s">
        <v>87</v>
      </c>
      <c r="DN287">
        <v>1</v>
      </c>
      <c r="EH287" t="s">
        <v>650</v>
      </c>
      <c r="EI287" t="s">
        <v>87</v>
      </c>
      <c r="EJ287">
        <v>1</v>
      </c>
    </row>
    <row r="288" spans="68:140" x14ac:dyDescent="0.15">
      <c r="BP288">
        <v>287</v>
      </c>
      <c r="BT288" s="8">
        <f t="shared" si="87"/>
        <v>0</v>
      </c>
      <c r="BX288">
        <f t="shared" si="86"/>
        <v>0</v>
      </c>
      <c r="CO288" t="s">
        <v>950</v>
      </c>
      <c r="CP288" t="s">
        <v>50</v>
      </c>
      <c r="CQ288">
        <v>1</v>
      </c>
      <c r="DL288" t="s">
        <v>454</v>
      </c>
      <c r="DM288" t="s">
        <v>455</v>
      </c>
      <c r="DN288">
        <v>1</v>
      </c>
      <c r="EH288" t="s">
        <v>849</v>
      </c>
      <c r="EI288" t="s">
        <v>87</v>
      </c>
      <c r="EJ288">
        <v>1</v>
      </c>
    </row>
    <row r="289" spans="68:140" x14ac:dyDescent="0.15">
      <c r="BP289">
        <v>288</v>
      </c>
      <c r="BT289" s="8">
        <f t="shared" si="87"/>
        <v>0</v>
      </c>
      <c r="BX289">
        <f t="shared" si="86"/>
        <v>0</v>
      </c>
      <c r="CO289" t="s">
        <v>1374</v>
      </c>
      <c r="CP289" t="s">
        <v>50</v>
      </c>
      <c r="CQ289">
        <v>1</v>
      </c>
      <c r="DL289" t="s">
        <v>818</v>
      </c>
      <c r="DM289" t="s">
        <v>50</v>
      </c>
      <c r="DN289">
        <v>1</v>
      </c>
      <c r="EH289" t="s">
        <v>591</v>
      </c>
      <c r="EI289" t="s">
        <v>592</v>
      </c>
      <c r="EJ289">
        <v>1</v>
      </c>
    </row>
    <row r="290" spans="68:140" x14ac:dyDescent="0.15">
      <c r="BP290">
        <v>289</v>
      </c>
      <c r="BT290" s="8">
        <f t="shared" si="87"/>
        <v>0</v>
      </c>
      <c r="BX290">
        <f t="shared" si="86"/>
        <v>0</v>
      </c>
      <c r="CO290" t="s">
        <v>1030</v>
      </c>
      <c r="CP290" t="s">
        <v>25</v>
      </c>
      <c r="CQ290">
        <v>1</v>
      </c>
      <c r="DL290" t="s">
        <v>1480</v>
      </c>
      <c r="DM290" t="s">
        <v>80</v>
      </c>
      <c r="DN290">
        <v>1</v>
      </c>
      <c r="EH290" t="s">
        <v>606</v>
      </c>
      <c r="EI290" t="s">
        <v>205</v>
      </c>
      <c r="EJ290">
        <v>1</v>
      </c>
    </row>
    <row r="291" spans="68:140" x14ac:dyDescent="0.15">
      <c r="BP291">
        <v>290</v>
      </c>
      <c r="BT291" s="8">
        <f t="shared" si="87"/>
        <v>0</v>
      </c>
      <c r="BX291">
        <f t="shared" si="86"/>
        <v>0</v>
      </c>
      <c r="CO291" t="s">
        <v>483</v>
      </c>
      <c r="CP291" t="s">
        <v>67</v>
      </c>
      <c r="CQ291">
        <v>1</v>
      </c>
      <c r="DL291" t="s">
        <v>416</v>
      </c>
      <c r="DM291" t="s">
        <v>67</v>
      </c>
      <c r="DN291">
        <v>1</v>
      </c>
      <c r="EH291" t="s">
        <v>1243</v>
      </c>
      <c r="EI291" t="s">
        <v>80</v>
      </c>
      <c r="EJ291">
        <v>1</v>
      </c>
    </row>
    <row r="292" spans="68:140" x14ac:dyDescent="0.15">
      <c r="BP292">
        <v>291</v>
      </c>
      <c r="BT292" s="8">
        <f t="shared" si="87"/>
        <v>0</v>
      </c>
      <c r="BX292">
        <f t="shared" si="86"/>
        <v>0</v>
      </c>
      <c r="CO292" t="s">
        <v>382</v>
      </c>
      <c r="CP292" t="s">
        <v>43</v>
      </c>
      <c r="CQ292">
        <v>1</v>
      </c>
      <c r="DL292" t="s">
        <v>1087</v>
      </c>
      <c r="DM292" t="s">
        <v>190</v>
      </c>
      <c r="DN292">
        <v>1</v>
      </c>
      <c r="EH292" t="s">
        <v>137</v>
      </c>
      <c r="EI292" t="s">
        <v>67</v>
      </c>
      <c r="EJ292">
        <v>1</v>
      </c>
    </row>
    <row r="293" spans="68:140" x14ac:dyDescent="0.15">
      <c r="BP293">
        <v>292</v>
      </c>
      <c r="BT293" s="8">
        <f t="shared" si="87"/>
        <v>0</v>
      </c>
      <c r="BX293">
        <f t="shared" si="86"/>
        <v>0</v>
      </c>
      <c r="CO293" t="s">
        <v>930</v>
      </c>
      <c r="CP293" t="s">
        <v>50</v>
      </c>
      <c r="CQ293">
        <v>1</v>
      </c>
      <c r="DL293" t="s">
        <v>273</v>
      </c>
      <c r="DM293" t="s">
        <v>25</v>
      </c>
      <c r="DN293">
        <v>1</v>
      </c>
      <c r="EH293" t="s">
        <v>1533</v>
      </c>
      <c r="EI293" t="s">
        <v>181</v>
      </c>
      <c r="EJ293">
        <v>1</v>
      </c>
    </row>
    <row r="294" spans="68:140" x14ac:dyDescent="0.15">
      <c r="BP294">
        <v>293</v>
      </c>
      <c r="BT294" s="8">
        <f t="shared" si="87"/>
        <v>0</v>
      </c>
      <c r="BX294">
        <f t="shared" si="86"/>
        <v>0</v>
      </c>
      <c r="CO294" t="s">
        <v>1130</v>
      </c>
      <c r="CP294" t="s">
        <v>80</v>
      </c>
      <c r="CQ294">
        <v>1</v>
      </c>
      <c r="DL294" t="s">
        <v>1551</v>
      </c>
      <c r="DM294" t="s">
        <v>43</v>
      </c>
      <c r="DN294">
        <v>1</v>
      </c>
      <c r="EH294" t="s">
        <v>601</v>
      </c>
      <c r="EI294" t="s">
        <v>50</v>
      </c>
      <c r="EJ294">
        <v>1</v>
      </c>
    </row>
    <row r="295" spans="68:140" x14ac:dyDescent="0.15">
      <c r="BP295">
        <v>294</v>
      </c>
      <c r="BT295" s="8">
        <f t="shared" si="87"/>
        <v>0</v>
      </c>
      <c r="BX295">
        <f t="shared" si="86"/>
        <v>0</v>
      </c>
      <c r="CO295" t="s">
        <v>384</v>
      </c>
      <c r="CP295" t="s">
        <v>49</v>
      </c>
      <c r="CQ295">
        <v>1</v>
      </c>
      <c r="DL295" t="s">
        <v>534</v>
      </c>
      <c r="DM295" t="s">
        <v>80</v>
      </c>
      <c r="DN295">
        <v>1</v>
      </c>
      <c r="EH295" t="s">
        <v>1420</v>
      </c>
      <c r="EI295" t="s">
        <v>61</v>
      </c>
      <c r="EJ295">
        <v>1</v>
      </c>
    </row>
    <row r="296" spans="68:140" x14ac:dyDescent="0.15">
      <c r="BP296">
        <v>295</v>
      </c>
      <c r="BT296" s="8">
        <f t="shared" si="87"/>
        <v>0</v>
      </c>
      <c r="BX296">
        <f t="shared" si="86"/>
        <v>0</v>
      </c>
      <c r="CO296" t="s">
        <v>316</v>
      </c>
      <c r="CP296" t="s">
        <v>317</v>
      </c>
      <c r="CQ296">
        <v>1</v>
      </c>
      <c r="DL296" t="s">
        <v>1038</v>
      </c>
      <c r="DM296" t="s">
        <v>43</v>
      </c>
      <c r="DN296">
        <v>1</v>
      </c>
      <c r="EH296" t="s">
        <v>199</v>
      </c>
      <c r="EI296" t="s">
        <v>40</v>
      </c>
      <c r="EJ296">
        <v>1</v>
      </c>
    </row>
    <row r="297" spans="68:140" x14ac:dyDescent="0.15">
      <c r="BP297">
        <v>296</v>
      </c>
      <c r="BT297" s="8">
        <f t="shared" si="87"/>
        <v>0</v>
      </c>
      <c r="BX297">
        <f t="shared" si="86"/>
        <v>0</v>
      </c>
      <c r="CO297" t="s">
        <v>527</v>
      </c>
      <c r="CP297" t="s">
        <v>80</v>
      </c>
      <c r="CQ297">
        <v>1</v>
      </c>
      <c r="DL297" t="s">
        <v>1476</v>
      </c>
      <c r="DM297" t="s">
        <v>80</v>
      </c>
      <c r="DN297">
        <v>1</v>
      </c>
      <c r="EH297" t="s">
        <v>1218</v>
      </c>
      <c r="EI297" t="s">
        <v>87</v>
      </c>
      <c r="EJ297">
        <v>1</v>
      </c>
    </row>
    <row r="298" spans="68:140" x14ac:dyDescent="0.15">
      <c r="BP298">
        <v>297</v>
      </c>
      <c r="BT298" s="8">
        <f t="shared" si="87"/>
        <v>0</v>
      </c>
      <c r="BX298">
        <f t="shared" si="86"/>
        <v>0</v>
      </c>
      <c r="CO298" t="s">
        <v>914</v>
      </c>
      <c r="CP298" t="s">
        <v>50</v>
      </c>
      <c r="CQ298">
        <v>1</v>
      </c>
      <c r="DL298" t="s">
        <v>781</v>
      </c>
      <c r="DM298" t="s">
        <v>80</v>
      </c>
      <c r="DN298">
        <v>1</v>
      </c>
      <c r="EH298" t="s">
        <v>167</v>
      </c>
      <c r="EI298" t="s">
        <v>27</v>
      </c>
      <c r="EJ298">
        <v>1</v>
      </c>
    </row>
    <row r="299" spans="68:140" x14ac:dyDescent="0.15">
      <c r="BP299">
        <v>298</v>
      </c>
      <c r="BT299" s="8">
        <f t="shared" si="87"/>
        <v>0</v>
      </c>
      <c r="BX299">
        <f t="shared" si="86"/>
        <v>0</v>
      </c>
      <c r="CO299" t="s">
        <v>724</v>
      </c>
      <c r="CP299" t="s">
        <v>80</v>
      </c>
      <c r="CQ299">
        <v>1</v>
      </c>
      <c r="DL299" t="s">
        <v>427</v>
      </c>
      <c r="DM299" t="s">
        <v>50</v>
      </c>
      <c r="DN299">
        <v>1</v>
      </c>
      <c r="EH299" t="s">
        <v>565</v>
      </c>
      <c r="EI299" t="s">
        <v>566</v>
      </c>
      <c r="EJ299">
        <v>1</v>
      </c>
    </row>
    <row r="300" spans="68:140" x14ac:dyDescent="0.15">
      <c r="BP300">
        <v>299</v>
      </c>
      <c r="BT300" s="8">
        <f t="shared" si="87"/>
        <v>0</v>
      </c>
      <c r="BX300">
        <f t="shared" si="86"/>
        <v>0</v>
      </c>
      <c r="CO300" t="s">
        <v>841</v>
      </c>
      <c r="CP300" t="s">
        <v>60</v>
      </c>
      <c r="CQ300">
        <v>1</v>
      </c>
      <c r="DL300" t="s">
        <v>24</v>
      </c>
      <c r="DM300" t="s">
        <v>67</v>
      </c>
      <c r="DN300">
        <v>1</v>
      </c>
      <c r="EH300" t="s">
        <v>1482</v>
      </c>
      <c r="EI300" t="s">
        <v>80</v>
      </c>
      <c r="EJ300">
        <v>1</v>
      </c>
    </row>
    <row r="301" spans="68:140" x14ac:dyDescent="0.15">
      <c r="BP301">
        <v>300</v>
      </c>
      <c r="BT301" s="8">
        <f t="shared" si="87"/>
        <v>0</v>
      </c>
      <c r="BX301">
        <f t="shared" si="86"/>
        <v>0</v>
      </c>
      <c r="CO301" t="s">
        <v>1491</v>
      </c>
      <c r="CP301" t="s">
        <v>80</v>
      </c>
      <c r="CQ301">
        <v>1</v>
      </c>
      <c r="DL301" t="s">
        <v>230</v>
      </c>
      <c r="DM301" t="s">
        <v>80</v>
      </c>
      <c r="DN301">
        <v>1</v>
      </c>
      <c r="EH301" t="s">
        <v>1536</v>
      </c>
      <c r="EI301" t="s">
        <v>27</v>
      </c>
      <c r="EJ301">
        <v>1</v>
      </c>
    </row>
    <row r="302" spans="68:140" x14ac:dyDescent="0.15">
      <c r="BP302">
        <v>301</v>
      </c>
      <c r="BT302" s="8">
        <f t="shared" si="87"/>
        <v>0</v>
      </c>
      <c r="BX302">
        <f t="shared" si="86"/>
        <v>0</v>
      </c>
      <c r="CO302" t="s">
        <v>1566</v>
      </c>
      <c r="CP302" t="s">
        <v>25</v>
      </c>
      <c r="CQ302">
        <v>1</v>
      </c>
      <c r="DL302" t="s">
        <v>229</v>
      </c>
      <c r="DM302" t="s">
        <v>60</v>
      </c>
      <c r="DN302">
        <v>1</v>
      </c>
      <c r="EH302" t="s">
        <v>1055</v>
      </c>
      <c r="EI302" t="s">
        <v>80</v>
      </c>
      <c r="EJ302">
        <v>1</v>
      </c>
    </row>
    <row r="303" spans="68:140" x14ac:dyDescent="0.15">
      <c r="BP303">
        <v>302</v>
      </c>
      <c r="BT303" s="8">
        <f t="shared" si="87"/>
        <v>0</v>
      </c>
      <c r="BX303">
        <f t="shared" si="86"/>
        <v>0</v>
      </c>
      <c r="CO303" t="s">
        <v>379</v>
      </c>
      <c r="CP303" t="s">
        <v>25</v>
      </c>
      <c r="CQ303">
        <v>1</v>
      </c>
      <c r="DL303" t="s">
        <v>780</v>
      </c>
      <c r="DM303" t="s">
        <v>87</v>
      </c>
      <c r="DN303">
        <v>1</v>
      </c>
      <c r="EH303" t="s">
        <v>1576</v>
      </c>
      <c r="EI303" t="s">
        <v>67</v>
      </c>
      <c r="EJ303">
        <v>1</v>
      </c>
    </row>
    <row r="304" spans="68:140" x14ac:dyDescent="0.15">
      <c r="BP304">
        <v>303</v>
      </c>
      <c r="BT304" s="8">
        <f t="shared" si="87"/>
        <v>0</v>
      </c>
      <c r="BX304">
        <f t="shared" si="86"/>
        <v>0</v>
      </c>
      <c r="CO304" t="s">
        <v>54</v>
      </c>
      <c r="CP304" t="s">
        <v>67</v>
      </c>
      <c r="CQ304">
        <v>1</v>
      </c>
      <c r="DL304" t="s">
        <v>126</v>
      </c>
      <c r="DM304" t="s">
        <v>87</v>
      </c>
      <c r="DN304">
        <v>1</v>
      </c>
      <c r="EH304" t="s">
        <v>1353</v>
      </c>
      <c r="EI304" t="s">
        <v>155</v>
      </c>
      <c r="EJ304">
        <v>1</v>
      </c>
    </row>
    <row r="305" spans="68:140" x14ac:dyDescent="0.15">
      <c r="BP305">
        <v>304</v>
      </c>
      <c r="BT305" s="8">
        <f t="shared" si="87"/>
        <v>0</v>
      </c>
      <c r="BX305">
        <f t="shared" si="86"/>
        <v>0</v>
      </c>
      <c r="CO305" t="s">
        <v>1285</v>
      </c>
      <c r="CP305" t="s">
        <v>80</v>
      </c>
      <c r="CQ305">
        <v>1</v>
      </c>
      <c r="DL305" t="s">
        <v>984</v>
      </c>
      <c r="DM305" t="s">
        <v>205</v>
      </c>
      <c r="DN305">
        <v>1</v>
      </c>
      <c r="EH305" t="s">
        <v>186</v>
      </c>
      <c r="EI305" t="s">
        <v>155</v>
      </c>
      <c r="EJ305">
        <v>1</v>
      </c>
    </row>
    <row r="306" spans="68:140" x14ac:dyDescent="0.15">
      <c r="BP306">
        <v>305</v>
      </c>
      <c r="BT306" s="8">
        <f t="shared" si="87"/>
        <v>0</v>
      </c>
      <c r="BX306">
        <f t="shared" si="86"/>
        <v>0</v>
      </c>
      <c r="CO306" t="s">
        <v>1256</v>
      </c>
      <c r="CP306" t="s">
        <v>110</v>
      </c>
      <c r="CQ306">
        <v>1</v>
      </c>
      <c r="DL306" t="s">
        <v>1144</v>
      </c>
      <c r="DM306" t="s">
        <v>67</v>
      </c>
      <c r="DN306">
        <v>1</v>
      </c>
      <c r="EH306" t="s">
        <v>867</v>
      </c>
      <c r="EI306" t="s">
        <v>25</v>
      </c>
      <c r="EJ306">
        <v>1</v>
      </c>
    </row>
    <row r="307" spans="68:140" x14ac:dyDescent="0.15">
      <c r="BP307">
        <v>306</v>
      </c>
      <c r="BT307" s="8">
        <f t="shared" si="87"/>
        <v>0</v>
      </c>
      <c r="BX307">
        <f t="shared" si="86"/>
        <v>0</v>
      </c>
      <c r="CO307" t="s">
        <v>530</v>
      </c>
      <c r="CP307" t="s">
        <v>442</v>
      </c>
      <c r="CQ307">
        <v>1</v>
      </c>
      <c r="DL307" t="s">
        <v>769</v>
      </c>
      <c r="DM307" t="s">
        <v>87</v>
      </c>
      <c r="DN307">
        <v>1</v>
      </c>
      <c r="EH307" t="s">
        <v>1500</v>
      </c>
      <c r="EI307" t="s">
        <v>190</v>
      </c>
      <c r="EJ307">
        <v>1</v>
      </c>
    </row>
    <row r="308" spans="68:140" x14ac:dyDescent="0.15">
      <c r="BP308">
        <v>307</v>
      </c>
      <c r="BT308" s="8">
        <f t="shared" si="87"/>
        <v>0</v>
      </c>
      <c r="BX308">
        <f t="shared" si="86"/>
        <v>0</v>
      </c>
      <c r="CO308" t="s">
        <v>1321</v>
      </c>
      <c r="CP308" t="s">
        <v>50</v>
      </c>
      <c r="CQ308">
        <v>1</v>
      </c>
      <c r="DL308" t="s">
        <v>1051</v>
      </c>
      <c r="DM308" t="s">
        <v>80</v>
      </c>
      <c r="DN308">
        <v>1</v>
      </c>
      <c r="EH308" t="s">
        <v>1614</v>
      </c>
      <c r="EI308" t="s">
        <v>50</v>
      </c>
      <c r="EJ308">
        <v>1</v>
      </c>
    </row>
    <row r="309" spans="68:140" x14ac:dyDescent="0.15">
      <c r="BP309">
        <v>308</v>
      </c>
      <c r="BT309" s="8">
        <f t="shared" si="87"/>
        <v>0</v>
      </c>
      <c r="BX309">
        <f t="shared" si="86"/>
        <v>0</v>
      </c>
      <c r="CO309" t="s">
        <v>548</v>
      </c>
      <c r="CP309" t="s">
        <v>49</v>
      </c>
      <c r="CQ309">
        <v>1</v>
      </c>
      <c r="DL309" t="s">
        <v>757</v>
      </c>
      <c r="DM309" t="s">
        <v>642</v>
      </c>
      <c r="DN309">
        <v>1</v>
      </c>
      <c r="EH309" t="s">
        <v>1448</v>
      </c>
      <c r="EI309" t="s">
        <v>642</v>
      </c>
      <c r="EJ309">
        <v>1</v>
      </c>
    </row>
    <row r="310" spans="68:140" x14ac:dyDescent="0.15">
      <c r="BP310">
        <v>309</v>
      </c>
      <c r="BT310" s="8">
        <f t="shared" si="87"/>
        <v>0</v>
      </c>
      <c r="BX310">
        <f t="shared" si="86"/>
        <v>0</v>
      </c>
      <c r="CO310" t="s">
        <v>947</v>
      </c>
      <c r="CP310" t="s">
        <v>25</v>
      </c>
      <c r="CQ310">
        <v>1</v>
      </c>
      <c r="DL310" t="s">
        <v>1137</v>
      </c>
      <c r="DM310" t="s">
        <v>67</v>
      </c>
      <c r="DN310">
        <v>1</v>
      </c>
      <c r="EH310" t="s">
        <v>870</v>
      </c>
      <c r="EI310" t="s">
        <v>67</v>
      </c>
      <c r="EJ310">
        <v>1</v>
      </c>
    </row>
    <row r="311" spans="68:140" x14ac:dyDescent="0.15">
      <c r="BP311">
        <v>310</v>
      </c>
      <c r="BT311" s="8">
        <f t="shared" si="87"/>
        <v>0</v>
      </c>
      <c r="BX311">
        <f t="shared" si="86"/>
        <v>0</v>
      </c>
      <c r="CO311" t="s">
        <v>1395</v>
      </c>
      <c r="CP311" t="s">
        <v>49</v>
      </c>
      <c r="CQ311">
        <v>1</v>
      </c>
      <c r="DL311" t="s">
        <v>258</v>
      </c>
      <c r="DM311" t="s">
        <v>80</v>
      </c>
      <c r="DN311">
        <v>1</v>
      </c>
      <c r="EH311" t="s">
        <v>1053</v>
      </c>
      <c r="EI311" t="s">
        <v>190</v>
      </c>
      <c r="EJ311">
        <v>1</v>
      </c>
    </row>
    <row r="312" spans="68:140" x14ac:dyDescent="0.15">
      <c r="BP312">
        <v>311</v>
      </c>
      <c r="BT312" s="8">
        <f t="shared" si="87"/>
        <v>0</v>
      </c>
      <c r="BX312">
        <f t="shared" si="86"/>
        <v>0</v>
      </c>
      <c r="CO312" t="s">
        <v>333</v>
      </c>
      <c r="CP312" t="s">
        <v>67</v>
      </c>
      <c r="CQ312">
        <v>1</v>
      </c>
      <c r="DL312" t="s">
        <v>811</v>
      </c>
      <c r="DM312" t="s">
        <v>28</v>
      </c>
      <c r="DN312">
        <v>1</v>
      </c>
      <c r="EH312" t="s">
        <v>882</v>
      </c>
      <c r="EI312" t="s">
        <v>155</v>
      </c>
      <c r="EJ312">
        <v>1</v>
      </c>
    </row>
    <row r="313" spans="68:140" x14ac:dyDescent="0.15">
      <c r="BP313">
        <v>312</v>
      </c>
      <c r="BT313" s="8">
        <f t="shared" si="87"/>
        <v>0</v>
      </c>
      <c r="BX313">
        <f t="shared" si="86"/>
        <v>0</v>
      </c>
      <c r="CO313" t="s">
        <v>1077</v>
      </c>
      <c r="CP313" t="s">
        <v>28</v>
      </c>
      <c r="CQ313">
        <v>1</v>
      </c>
      <c r="DL313" t="s">
        <v>290</v>
      </c>
      <c r="DM313" t="s">
        <v>49</v>
      </c>
      <c r="DN313">
        <v>1</v>
      </c>
      <c r="EH313" t="s">
        <v>344</v>
      </c>
      <c r="EI313" t="s">
        <v>80</v>
      </c>
      <c r="EJ313">
        <v>1</v>
      </c>
    </row>
    <row r="314" spans="68:140" x14ac:dyDescent="0.15">
      <c r="BP314">
        <v>313</v>
      </c>
      <c r="BT314" s="8">
        <f t="shared" si="87"/>
        <v>0</v>
      </c>
      <c r="BX314">
        <f t="shared" si="86"/>
        <v>0</v>
      </c>
      <c r="CO314" t="s">
        <v>405</v>
      </c>
      <c r="CP314" t="s">
        <v>67</v>
      </c>
      <c r="CQ314">
        <v>1</v>
      </c>
      <c r="DL314" t="s">
        <v>515</v>
      </c>
      <c r="DM314" t="s">
        <v>27</v>
      </c>
      <c r="DN314">
        <v>1</v>
      </c>
      <c r="EH314" t="s">
        <v>568</v>
      </c>
      <c r="EI314" t="s">
        <v>80</v>
      </c>
      <c r="EJ314">
        <v>1</v>
      </c>
    </row>
    <row r="315" spans="68:140" x14ac:dyDescent="0.15">
      <c r="BP315">
        <v>314</v>
      </c>
      <c r="BT315" s="8">
        <f t="shared" si="87"/>
        <v>0</v>
      </c>
      <c r="BX315">
        <f t="shared" si="86"/>
        <v>0</v>
      </c>
      <c r="CO315" t="s">
        <v>1453</v>
      </c>
      <c r="CP315" t="s">
        <v>80</v>
      </c>
      <c r="CQ315">
        <v>1</v>
      </c>
      <c r="DL315" t="s">
        <v>283</v>
      </c>
      <c r="DM315" t="s">
        <v>80</v>
      </c>
      <c r="DN315">
        <v>1</v>
      </c>
      <c r="EH315" t="s">
        <v>219</v>
      </c>
      <c r="EI315" t="s">
        <v>28</v>
      </c>
      <c r="EJ315">
        <v>1</v>
      </c>
    </row>
    <row r="316" spans="68:140" x14ac:dyDescent="0.15">
      <c r="BP316">
        <v>315</v>
      </c>
      <c r="BT316" s="8">
        <f t="shared" si="87"/>
        <v>0</v>
      </c>
      <c r="BX316">
        <f t="shared" si="86"/>
        <v>0</v>
      </c>
      <c r="CO316" t="s">
        <v>1538</v>
      </c>
      <c r="CP316" t="s">
        <v>27</v>
      </c>
      <c r="CQ316">
        <v>1</v>
      </c>
      <c r="DL316" t="s">
        <v>269</v>
      </c>
      <c r="DM316" t="s">
        <v>61</v>
      </c>
      <c r="DN316">
        <v>1</v>
      </c>
      <c r="EH316" t="s">
        <v>212</v>
      </c>
      <c r="EI316" t="s">
        <v>213</v>
      </c>
      <c r="EJ316">
        <v>1</v>
      </c>
    </row>
    <row r="317" spans="68:140" x14ac:dyDescent="0.15">
      <c r="BP317">
        <v>316</v>
      </c>
      <c r="BT317" s="8">
        <f t="shared" si="87"/>
        <v>0</v>
      </c>
      <c r="BX317">
        <f t="shared" si="86"/>
        <v>0</v>
      </c>
      <c r="CO317" t="s">
        <v>924</v>
      </c>
      <c r="CP317" t="s">
        <v>50</v>
      </c>
      <c r="CQ317">
        <v>1</v>
      </c>
      <c r="DL317" t="s">
        <v>1000</v>
      </c>
      <c r="DM317" t="s">
        <v>62</v>
      </c>
      <c r="DN317">
        <v>1</v>
      </c>
      <c r="EH317" t="s">
        <v>1161</v>
      </c>
      <c r="EI317" t="s">
        <v>87</v>
      </c>
      <c r="EJ317">
        <v>1</v>
      </c>
    </row>
    <row r="318" spans="68:140" x14ac:dyDescent="0.15">
      <c r="BP318">
        <v>317</v>
      </c>
      <c r="BT318" s="8">
        <f t="shared" si="87"/>
        <v>0</v>
      </c>
      <c r="BX318">
        <f t="shared" si="86"/>
        <v>0</v>
      </c>
      <c r="CO318" t="s">
        <v>1114</v>
      </c>
      <c r="CP318" t="s">
        <v>67</v>
      </c>
      <c r="CQ318">
        <v>1</v>
      </c>
      <c r="DL318" t="s">
        <v>991</v>
      </c>
      <c r="DM318" t="s">
        <v>100</v>
      </c>
      <c r="DN318">
        <v>1</v>
      </c>
      <c r="EH318" t="s">
        <v>233</v>
      </c>
      <c r="EI318" t="s">
        <v>110</v>
      </c>
      <c r="EJ318">
        <v>1</v>
      </c>
    </row>
    <row r="319" spans="68:140" x14ac:dyDescent="0.15">
      <c r="BP319">
        <v>318</v>
      </c>
      <c r="BT319" s="8">
        <f t="shared" si="87"/>
        <v>0</v>
      </c>
      <c r="BX319">
        <f t="shared" si="86"/>
        <v>0</v>
      </c>
      <c r="CO319" t="s">
        <v>351</v>
      </c>
      <c r="CP319" t="s">
        <v>87</v>
      </c>
      <c r="CQ319">
        <v>1</v>
      </c>
      <c r="DL319" t="s">
        <v>281</v>
      </c>
      <c r="DM319" t="s">
        <v>27</v>
      </c>
      <c r="DN319">
        <v>1</v>
      </c>
      <c r="EH319" t="s">
        <v>618</v>
      </c>
      <c r="EI319" t="s">
        <v>67</v>
      </c>
      <c r="EJ319">
        <v>1</v>
      </c>
    </row>
    <row r="320" spans="68:140" x14ac:dyDescent="0.15">
      <c r="BP320">
        <v>319</v>
      </c>
      <c r="BT320" s="8">
        <f t="shared" si="87"/>
        <v>0</v>
      </c>
      <c r="BX320">
        <f t="shared" si="86"/>
        <v>0</v>
      </c>
      <c r="CO320" t="s">
        <v>397</v>
      </c>
      <c r="CP320" t="s">
        <v>67</v>
      </c>
      <c r="CQ320">
        <v>1</v>
      </c>
      <c r="DL320" t="s">
        <v>1558</v>
      </c>
      <c r="DM320" t="s">
        <v>25</v>
      </c>
      <c r="DN320">
        <v>1</v>
      </c>
      <c r="EH320" t="s">
        <v>1626</v>
      </c>
      <c r="EI320" t="s">
        <v>317</v>
      </c>
      <c r="EJ320">
        <v>1</v>
      </c>
    </row>
    <row r="321" spans="68:140" x14ac:dyDescent="0.15">
      <c r="BP321">
        <v>320</v>
      </c>
      <c r="BT321" s="8">
        <f t="shared" si="87"/>
        <v>0</v>
      </c>
      <c r="BX321">
        <f t="shared" si="86"/>
        <v>0</v>
      </c>
      <c r="CO321" t="s">
        <v>913</v>
      </c>
      <c r="CP321" t="s">
        <v>205</v>
      </c>
      <c r="CQ321">
        <v>1</v>
      </c>
      <c r="DL321" t="s">
        <v>234</v>
      </c>
      <c r="DM321" t="s">
        <v>67</v>
      </c>
      <c r="DN321">
        <v>1</v>
      </c>
      <c r="EH321" t="s">
        <v>769</v>
      </c>
      <c r="EI321" t="s">
        <v>87</v>
      </c>
      <c r="EJ321">
        <v>1</v>
      </c>
    </row>
    <row r="322" spans="68:140" x14ac:dyDescent="0.15">
      <c r="BP322">
        <v>321</v>
      </c>
      <c r="BT322" s="8">
        <f t="shared" si="87"/>
        <v>0</v>
      </c>
      <c r="BX322">
        <f t="shared" si="86"/>
        <v>0</v>
      </c>
      <c r="CO322" t="s">
        <v>387</v>
      </c>
      <c r="CP322" t="s">
        <v>80</v>
      </c>
      <c r="CQ322">
        <v>1</v>
      </c>
      <c r="DL322" t="s">
        <v>968</v>
      </c>
      <c r="DM322" t="s">
        <v>61</v>
      </c>
      <c r="DN322">
        <v>1</v>
      </c>
      <c r="EH322" t="s">
        <v>1264</v>
      </c>
      <c r="EI322" t="s">
        <v>1265</v>
      </c>
      <c r="EJ322">
        <v>1</v>
      </c>
    </row>
    <row r="323" spans="68:140" x14ac:dyDescent="0.15">
      <c r="BP323">
        <v>322</v>
      </c>
      <c r="BT323" s="8">
        <f t="shared" si="87"/>
        <v>0</v>
      </c>
      <c r="BX323">
        <f t="shared" ref="BX323:BX386" si="88">BW323/18949 * 100</f>
        <v>0</v>
      </c>
      <c r="CO323" t="s">
        <v>334</v>
      </c>
      <c r="CP323" t="s">
        <v>50</v>
      </c>
      <c r="CQ323">
        <v>1</v>
      </c>
      <c r="DL323" t="s">
        <v>988</v>
      </c>
      <c r="DM323" t="s">
        <v>27</v>
      </c>
      <c r="DN323">
        <v>1</v>
      </c>
      <c r="EH323" t="s">
        <v>1496</v>
      </c>
      <c r="EI323" t="s">
        <v>1497</v>
      </c>
      <c r="EJ323">
        <v>1</v>
      </c>
    </row>
    <row r="324" spans="68:140" x14ac:dyDescent="0.15">
      <c r="BP324">
        <v>323</v>
      </c>
      <c r="BT324" s="8">
        <f t="shared" si="87"/>
        <v>0</v>
      </c>
      <c r="BX324">
        <f t="shared" si="88"/>
        <v>0</v>
      </c>
      <c r="CO324" t="s">
        <v>1309</v>
      </c>
      <c r="CP324" t="s">
        <v>80</v>
      </c>
      <c r="CQ324">
        <v>1</v>
      </c>
      <c r="DL324" t="s">
        <v>413</v>
      </c>
      <c r="DM324" t="s">
        <v>134</v>
      </c>
      <c r="DN324">
        <v>1</v>
      </c>
      <c r="EH324" t="s">
        <v>200</v>
      </c>
      <c r="EI324" t="s">
        <v>134</v>
      </c>
      <c r="EJ324">
        <v>1</v>
      </c>
    </row>
    <row r="325" spans="68:140" x14ac:dyDescent="0.15">
      <c r="BP325">
        <v>324</v>
      </c>
      <c r="BT325" s="8">
        <f t="shared" si="87"/>
        <v>0</v>
      </c>
      <c r="BX325">
        <f t="shared" si="88"/>
        <v>0</v>
      </c>
      <c r="CO325" t="s">
        <v>383</v>
      </c>
      <c r="CP325" t="s">
        <v>27</v>
      </c>
      <c r="CQ325">
        <v>1</v>
      </c>
      <c r="DL325" t="s">
        <v>282</v>
      </c>
      <c r="DM325" t="s">
        <v>80</v>
      </c>
      <c r="DN325">
        <v>1</v>
      </c>
      <c r="EH325" t="s">
        <v>850</v>
      </c>
      <c r="EI325" t="s">
        <v>87</v>
      </c>
      <c r="EJ325">
        <v>1</v>
      </c>
    </row>
    <row r="326" spans="68:140" x14ac:dyDescent="0.15">
      <c r="BP326">
        <v>325</v>
      </c>
      <c r="BT326" s="8">
        <f t="shared" si="87"/>
        <v>0</v>
      </c>
      <c r="BX326">
        <f t="shared" si="88"/>
        <v>0</v>
      </c>
      <c r="CO326" t="s">
        <v>1322</v>
      </c>
      <c r="CP326" t="s">
        <v>80</v>
      </c>
      <c r="CQ326">
        <v>1</v>
      </c>
      <c r="DL326" t="s">
        <v>1101</v>
      </c>
      <c r="DM326" t="s">
        <v>80</v>
      </c>
      <c r="DN326">
        <v>1</v>
      </c>
      <c r="EH326" t="s">
        <v>875</v>
      </c>
      <c r="EI326" t="s">
        <v>50</v>
      </c>
      <c r="EJ326">
        <v>1</v>
      </c>
    </row>
    <row r="327" spans="68:140" x14ac:dyDescent="0.15">
      <c r="BP327">
        <v>326</v>
      </c>
      <c r="BT327" s="8">
        <f t="shared" si="87"/>
        <v>0</v>
      </c>
      <c r="BX327">
        <f t="shared" si="88"/>
        <v>0</v>
      </c>
      <c r="CO327" t="s">
        <v>491</v>
      </c>
      <c r="CP327" t="s">
        <v>67</v>
      </c>
      <c r="CQ327">
        <v>1</v>
      </c>
      <c r="DL327" t="s">
        <v>1586</v>
      </c>
      <c r="DM327" t="s">
        <v>67</v>
      </c>
      <c r="DN327">
        <v>1</v>
      </c>
      <c r="EH327" t="s">
        <v>163</v>
      </c>
      <c r="EI327" t="s">
        <v>50</v>
      </c>
      <c r="EJ327">
        <v>1</v>
      </c>
    </row>
    <row r="328" spans="68:140" x14ac:dyDescent="0.15">
      <c r="BP328">
        <v>327</v>
      </c>
      <c r="BT328" s="8">
        <f t="shared" si="87"/>
        <v>0</v>
      </c>
      <c r="BX328">
        <f t="shared" si="88"/>
        <v>0</v>
      </c>
      <c r="CO328" t="s">
        <v>1280</v>
      </c>
      <c r="CP328" t="s">
        <v>49</v>
      </c>
      <c r="CQ328">
        <v>1</v>
      </c>
      <c r="DL328" t="s">
        <v>1169</v>
      </c>
      <c r="DM328" t="s">
        <v>110</v>
      </c>
      <c r="DN328">
        <v>1</v>
      </c>
      <c r="EH328" t="s">
        <v>1040</v>
      </c>
      <c r="EI328" t="s">
        <v>80</v>
      </c>
      <c r="EJ328">
        <v>1</v>
      </c>
    </row>
    <row r="329" spans="68:140" x14ac:dyDescent="0.15">
      <c r="BP329">
        <v>328</v>
      </c>
      <c r="BT329" s="8">
        <f t="shared" si="87"/>
        <v>0</v>
      </c>
      <c r="BX329">
        <f t="shared" si="88"/>
        <v>0</v>
      </c>
      <c r="CO329" t="s">
        <v>732</v>
      </c>
      <c r="CP329" t="s">
        <v>27</v>
      </c>
      <c r="CQ329">
        <v>1</v>
      </c>
      <c r="DL329" t="s">
        <v>262</v>
      </c>
      <c r="DM329" t="s">
        <v>80</v>
      </c>
      <c r="DN329">
        <v>1</v>
      </c>
      <c r="EH329" t="s">
        <v>1383</v>
      </c>
      <c r="EI329" t="s">
        <v>27</v>
      </c>
      <c r="EJ329">
        <v>1</v>
      </c>
    </row>
    <row r="330" spans="68:140" x14ac:dyDescent="0.15">
      <c r="BP330">
        <v>329</v>
      </c>
      <c r="BT330" s="8">
        <f t="shared" si="87"/>
        <v>0</v>
      </c>
      <c r="BX330">
        <f t="shared" si="88"/>
        <v>0</v>
      </c>
      <c r="CO330" t="s">
        <v>529</v>
      </c>
      <c r="CP330" t="s">
        <v>25</v>
      </c>
      <c r="CQ330">
        <v>1</v>
      </c>
      <c r="DL330" t="s">
        <v>246</v>
      </c>
      <c r="DM330" t="s">
        <v>87</v>
      </c>
      <c r="DN330">
        <v>1</v>
      </c>
      <c r="EH330" t="s">
        <v>1104</v>
      </c>
      <c r="EI330" t="s">
        <v>60</v>
      </c>
      <c r="EJ330">
        <v>1</v>
      </c>
    </row>
    <row r="331" spans="68:140" x14ac:dyDescent="0.15">
      <c r="BP331">
        <v>330</v>
      </c>
      <c r="BT331" s="8">
        <f t="shared" si="87"/>
        <v>0</v>
      </c>
      <c r="BX331">
        <f t="shared" si="88"/>
        <v>0</v>
      </c>
      <c r="CO331" t="s">
        <v>337</v>
      </c>
      <c r="CP331" t="s">
        <v>61</v>
      </c>
      <c r="CQ331">
        <v>1</v>
      </c>
      <c r="DL331" t="s">
        <v>794</v>
      </c>
      <c r="DM331" t="s">
        <v>27</v>
      </c>
      <c r="DN331">
        <v>1</v>
      </c>
      <c r="EH331" t="s">
        <v>1158</v>
      </c>
      <c r="EI331" t="s">
        <v>100</v>
      </c>
      <c r="EJ331">
        <v>1</v>
      </c>
    </row>
    <row r="332" spans="68:140" x14ac:dyDescent="0.15">
      <c r="BP332">
        <v>331</v>
      </c>
      <c r="BT332" s="8">
        <f t="shared" si="87"/>
        <v>0</v>
      </c>
      <c r="BX332">
        <f t="shared" si="88"/>
        <v>0</v>
      </c>
      <c r="CO332" t="s">
        <v>470</v>
      </c>
      <c r="CP332" t="s">
        <v>49</v>
      </c>
      <c r="CQ332">
        <v>1</v>
      </c>
      <c r="DL332" t="s">
        <v>259</v>
      </c>
      <c r="DM332" t="s">
        <v>87</v>
      </c>
      <c r="DN332">
        <v>1</v>
      </c>
      <c r="EH332" t="s">
        <v>183</v>
      </c>
      <c r="EI332" t="s">
        <v>87</v>
      </c>
      <c r="EJ332">
        <v>1</v>
      </c>
    </row>
    <row r="333" spans="68:140" x14ac:dyDescent="0.15">
      <c r="BP333">
        <v>332</v>
      </c>
      <c r="BT333" s="8">
        <f t="shared" si="87"/>
        <v>0</v>
      </c>
      <c r="BX333">
        <f t="shared" si="88"/>
        <v>0</v>
      </c>
      <c r="CO333" t="s">
        <v>487</v>
      </c>
      <c r="CP333" t="s">
        <v>205</v>
      </c>
      <c r="CQ333">
        <v>1</v>
      </c>
      <c r="DL333" t="s">
        <v>999</v>
      </c>
      <c r="DM333" t="s">
        <v>62</v>
      </c>
      <c r="DN333">
        <v>1</v>
      </c>
      <c r="EH333" t="s">
        <v>860</v>
      </c>
      <c r="EI333" t="s">
        <v>592</v>
      </c>
      <c r="EJ333">
        <v>1</v>
      </c>
    </row>
    <row r="334" spans="68:140" x14ac:dyDescent="0.15">
      <c r="BP334">
        <v>333</v>
      </c>
      <c r="BT334" s="8">
        <f t="shared" si="87"/>
        <v>0</v>
      </c>
      <c r="BX334">
        <f t="shared" si="88"/>
        <v>0</v>
      </c>
      <c r="CO334" t="s">
        <v>727</v>
      </c>
      <c r="CP334" t="s">
        <v>87</v>
      </c>
      <c r="CQ334">
        <v>1</v>
      </c>
      <c r="DL334" t="s">
        <v>1597</v>
      </c>
      <c r="DM334" t="s">
        <v>49</v>
      </c>
      <c r="DN334">
        <v>1</v>
      </c>
      <c r="EH334" t="s">
        <v>614</v>
      </c>
      <c r="EI334" t="s">
        <v>67</v>
      </c>
      <c r="EJ334">
        <v>1</v>
      </c>
    </row>
    <row r="335" spans="68:140" x14ac:dyDescent="0.15">
      <c r="BP335">
        <v>334</v>
      </c>
      <c r="BT335" s="8">
        <f t="shared" si="87"/>
        <v>0</v>
      </c>
      <c r="BX335">
        <f t="shared" si="88"/>
        <v>0</v>
      </c>
      <c r="CO335" t="s">
        <v>1232</v>
      </c>
      <c r="CP335" t="s">
        <v>80</v>
      </c>
      <c r="CQ335">
        <v>1</v>
      </c>
      <c r="DL335" t="s">
        <v>452</v>
      </c>
      <c r="DM335" t="s">
        <v>25</v>
      </c>
      <c r="DN335">
        <v>1</v>
      </c>
      <c r="EH335" t="s">
        <v>1048</v>
      </c>
      <c r="EI335" t="s">
        <v>27</v>
      </c>
      <c r="EJ335">
        <v>1</v>
      </c>
    </row>
    <row r="336" spans="68:140" x14ac:dyDescent="0.15">
      <c r="BP336">
        <v>335</v>
      </c>
      <c r="BT336" s="8">
        <f t="shared" si="87"/>
        <v>0</v>
      </c>
      <c r="BX336">
        <f t="shared" si="88"/>
        <v>0</v>
      </c>
      <c r="CO336" t="s">
        <v>480</v>
      </c>
      <c r="CP336" t="s">
        <v>190</v>
      </c>
      <c r="CQ336">
        <v>1</v>
      </c>
      <c r="DL336" t="s">
        <v>1272</v>
      </c>
      <c r="DM336" t="s">
        <v>80</v>
      </c>
      <c r="DN336">
        <v>1</v>
      </c>
      <c r="EH336" t="s">
        <v>616</v>
      </c>
      <c r="EI336" t="s">
        <v>50</v>
      </c>
      <c r="EJ336">
        <v>1</v>
      </c>
    </row>
    <row r="337" spans="68:140" x14ac:dyDescent="0.15">
      <c r="BP337">
        <v>336</v>
      </c>
      <c r="BT337" s="8">
        <f t="shared" si="87"/>
        <v>0</v>
      </c>
      <c r="BX337">
        <f t="shared" si="88"/>
        <v>0</v>
      </c>
      <c r="CO337" t="s">
        <v>215</v>
      </c>
      <c r="CP337" t="s">
        <v>80</v>
      </c>
      <c r="CQ337">
        <v>1</v>
      </c>
      <c r="DL337" t="s">
        <v>451</v>
      </c>
      <c r="DM337" t="s">
        <v>67</v>
      </c>
      <c r="DN337">
        <v>1</v>
      </c>
      <c r="EH337" t="s">
        <v>644</v>
      </c>
      <c r="EI337" t="s">
        <v>27</v>
      </c>
      <c r="EJ337">
        <v>1</v>
      </c>
    </row>
    <row r="338" spans="68:140" x14ac:dyDescent="0.15">
      <c r="BP338">
        <v>337</v>
      </c>
      <c r="BT338" s="8">
        <f t="shared" si="87"/>
        <v>0</v>
      </c>
      <c r="BX338">
        <f t="shared" si="88"/>
        <v>0</v>
      </c>
      <c r="CO338" t="s">
        <v>923</v>
      </c>
      <c r="CP338" t="s">
        <v>134</v>
      </c>
      <c r="CQ338">
        <v>1</v>
      </c>
      <c r="DL338" t="s">
        <v>981</v>
      </c>
      <c r="DM338" t="s">
        <v>100</v>
      </c>
      <c r="DN338">
        <v>1</v>
      </c>
      <c r="EH338" t="s">
        <v>209</v>
      </c>
      <c r="EI338" t="s">
        <v>100</v>
      </c>
      <c r="EJ338">
        <v>1</v>
      </c>
    </row>
    <row r="339" spans="68:140" x14ac:dyDescent="0.15">
      <c r="BP339">
        <v>338</v>
      </c>
      <c r="BT339" s="8">
        <f t="shared" si="87"/>
        <v>0</v>
      </c>
      <c r="BX339">
        <f t="shared" si="88"/>
        <v>0</v>
      </c>
      <c r="CO339" t="s">
        <v>1271</v>
      </c>
      <c r="CP339" t="s">
        <v>205</v>
      </c>
      <c r="CQ339">
        <v>1</v>
      </c>
      <c r="DL339" t="s">
        <v>1034</v>
      </c>
      <c r="DM339" t="s">
        <v>80</v>
      </c>
      <c r="DN339">
        <v>1</v>
      </c>
      <c r="EH339" t="s">
        <v>562</v>
      </c>
      <c r="EI339" t="s">
        <v>181</v>
      </c>
      <c r="EJ339">
        <v>1</v>
      </c>
    </row>
    <row r="340" spans="68:140" x14ac:dyDescent="0.15">
      <c r="BP340">
        <v>339</v>
      </c>
      <c r="BT340" s="8">
        <f t="shared" si="87"/>
        <v>0</v>
      </c>
      <c r="BX340">
        <f t="shared" si="88"/>
        <v>0</v>
      </c>
      <c r="CO340" t="s">
        <v>330</v>
      </c>
      <c r="CP340" t="s">
        <v>80</v>
      </c>
      <c r="CQ340">
        <v>1</v>
      </c>
      <c r="DL340" t="s">
        <v>1102</v>
      </c>
      <c r="DM340" t="s">
        <v>80</v>
      </c>
      <c r="DN340">
        <v>1</v>
      </c>
      <c r="EH340" t="s">
        <v>1396</v>
      </c>
      <c r="EI340" t="s">
        <v>80</v>
      </c>
      <c r="EJ340">
        <v>1</v>
      </c>
    </row>
    <row r="341" spans="68:140" x14ac:dyDescent="0.15">
      <c r="BP341">
        <v>340</v>
      </c>
      <c r="BT341" s="8">
        <f t="shared" si="87"/>
        <v>0</v>
      </c>
      <c r="BX341">
        <f t="shared" si="88"/>
        <v>0</v>
      </c>
      <c r="CO341" t="s">
        <v>1489</v>
      </c>
      <c r="CP341" t="s">
        <v>80</v>
      </c>
      <c r="CQ341">
        <v>1</v>
      </c>
      <c r="DL341" t="s">
        <v>819</v>
      </c>
      <c r="DM341" t="s">
        <v>67</v>
      </c>
      <c r="DN341">
        <v>1</v>
      </c>
      <c r="EH341" t="s">
        <v>1419</v>
      </c>
      <c r="EI341" t="s">
        <v>61</v>
      </c>
      <c r="EJ341">
        <v>1</v>
      </c>
    </row>
    <row r="342" spans="68:140" x14ac:dyDescent="0.15">
      <c r="BP342">
        <v>341</v>
      </c>
      <c r="BT342" s="8">
        <f t="shared" si="87"/>
        <v>0</v>
      </c>
      <c r="BX342">
        <f t="shared" si="88"/>
        <v>0</v>
      </c>
      <c r="CO342" t="s">
        <v>359</v>
      </c>
      <c r="CP342" t="s">
        <v>87</v>
      </c>
      <c r="CQ342">
        <v>1</v>
      </c>
      <c r="DL342" t="s">
        <v>265</v>
      </c>
      <c r="DM342" t="s">
        <v>62</v>
      </c>
      <c r="DN342">
        <v>1</v>
      </c>
      <c r="EH342" t="s">
        <v>837</v>
      </c>
      <c r="EI342" t="s">
        <v>100</v>
      </c>
      <c r="EJ342">
        <v>1</v>
      </c>
    </row>
    <row r="343" spans="68:140" x14ac:dyDescent="0.15">
      <c r="BP343">
        <v>342</v>
      </c>
      <c r="BT343" s="8">
        <f t="shared" ref="BT343:BT392" si="89">BS343/83 * 100</f>
        <v>0</v>
      </c>
      <c r="BX343">
        <f t="shared" si="88"/>
        <v>0</v>
      </c>
      <c r="CO343" t="s">
        <v>335</v>
      </c>
      <c r="CP343" t="s">
        <v>62</v>
      </c>
      <c r="CQ343">
        <v>1</v>
      </c>
      <c r="DL343" t="s">
        <v>758</v>
      </c>
      <c r="DM343" t="s">
        <v>134</v>
      </c>
      <c r="DN343">
        <v>1</v>
      </c>
      <c r="EH343" t="s">
        <v>881</v>
      </c>
      <c r="EI343" t="s">
        <v>213</v>
      </c>
      <c r="EJ343">
        <v>1</v>
      </c>
    </row>
    <row r="344" spans="68:140" x14ac:dyDescent="0.15">
      <c r="BP344">
        <v>343</v>
      </c>
      <c r="BT344" s="8">
        <f t="shared" si="89"/>
        <v>0</v>
      </c>
      <c r="BX344">
        <f t="shared" si="88"/>
        <v>0</v>
      </c>
      <c r="CO344" t="s">
        <v>485</v>
      </c>
      <c r="CP344" t="s">
        <v>80</v>
      </c>
      <c r="CQ344">
        <v>1</v>
      </c>
      <c r="DL344" t="s">
        <v>731</v>
      </c>
      <c r="DM344" t="s">
        <v>67</v>
      </c>
      <c r="DN344">
        <v>1</v>
      </c>
      <c r="EH344" t="s">
        <v>1024</v>
      </c>
      <c r="EI344" t="s">
        <v>28</v>
      </c>
      <c r="EJ344">
        <v>1</v>
      </c>
    </row>
    <row r="345" spans="68:140" x14ac:dyDescent="0.15">
      <c r="BP345">
        <v>344</v>
      </c>
      <c r="BT345" s="8">
        <f t="shared" si="89"/>
        <v>0</v>
      </c>
      <c r="BX345">
        <f t="shared" si="88"/>
        <v>0</v>
      </c>
      <c r="CO345" t="s">
        <v>331</v>
      </c>
      <c r="CP345" t="s">
        <v>87</v>
      </c>
      <c r="CQ345">
        <v>1</v>
      </c>
      <c r="DL345" t="s">
        <v>398</v>
      </c>
      <c r="DM345" t="s">
        <v>25</v>
      </c>
      <c r="DN345">
        <v>1</v>
      </c>
      <c r="EH345" t="s">
        <v>1046</v>
      </c>
      <c r="EI345" t="s">
        <v>80</v>
      </c>
      <c r="EJ345">
        <v>1</v>
      </c>
    </row>
    <row r="346" spans="68:140" x14ac:dyDescent="0.15">
      <c r="BP346">
        <v>345</v>
      </c>
      <c r="BT346" s="8">
        <f t="shared" si="89"/>
        <v>0</v>
      </c>
      <c r="BX346">
        <f t="shared" si="88"/>
        <v>0</v>
      </c>
      <c r="CO346" t="s">
        <v>798</v>
      </c>
      <c r="CP346" t="s">
        <v>50</v>
      </c>
      <c r="CQ346">
        <v>1</v>
      </c>
      <c r="DL346" t="s">
        <v>440</v>
      </c>
      <c r="DM346" t="s">
        <v>80</v>
      </c>
      <c r="DN346">
        <v>1</v>
      </c>
      <c r="EH346" t="s">
        <v>406</v>
      </c>
      <c r="EI346" t="s">
        <v>28</v>
      </c>
      <c r="EJ346">
        <v>1</v>
      </c>
    </row>
    <row r="347" spans="68:140" x14ac:dyDescent="0.15">
      <c r="BP347">
        <v>346</v>
      </c>
      <c r="BT347" s="8">
        <f t="shared" si="89"/>
        <v>0</v>
      </c>
      <c r="BX347">
        <f t="shared" si="88"/>
        <v>0</v>
      </c>
      <c r="CO347" t="s">
        <v>1431</v>
      </c>
      <c r="CP347" t="s">
        <v>28</v>
      </c>
      <c r="CQ347">
        <v>1</v>
      </c>
      <c r="DL347" t="s">
        <v>767</v>
      </c>
      <c r="DM347" t="s">
        <v>67</v>
      </c>
      <c r="DN347">
        <v>1</v>
      </c>
      <c r="EH347" t="s">
        <v>1332</v>
      </c>
      <c r="EI347" t="s">
        <v>87</v>
      </c>
      <c r="EJ347">
        <v>1</v>
      </c>
    </row>
    <row r="348" spans="68:140" x14ac:dyDescent="0.15">
      <c r="BP348">
        <v>347</v>
      </c>
      <c r="BT348" s="8">
        <f t="shared" si="89"/>
        <v>0</v>
      </c>
      <c r="BX348">
        <f t="shared" si="88"/>
        <v>0</v>
      </c>
      <c r="CO348" t="s">
        <v>268</v>
      </c>
      <c r="CP348" t="s">
        <v>205</v>
      </c>
      <c r="CQ348">
        <v>1</v>
      </c>
      <c r="DL348" t="s">
        <v>260</v>
      </c>
      <c r="DM348" t="s">
        <v>50</v>
      </c>
      <c r="DN348">
        <v>1</v>
      </c>
      <c r="EH348" t="s">
        <v>1241</v>
      </c>
      <c r="EI348" t="s">
        <v>27</v>
      </c>
      <c r="EJ348">
        <v>1</v>
      </c>
    </row>
    <row r="349" spans="68:140" x14ac:dyDescent="0.15">
      <c r="BP349">
        <v>348</v>
      </c>
      <c r="BT349" s="8">
        <f t="shared" si="89"/>
        <v>0</v>
      </c>
      <c r="BX349">
        <f t="shared" si="88"/>
        <v>0</v>
      </c>
      <c r="CO349" t="s">
        <v>885</v>
      </c>
      <c r="CP349" t="s">
        <v>87</v>
      </c>
      <c r="CQ349">
        <v>1</v>
      </c>
      <c r="DL349" t="s">
        <v>987</v>
      </c>
      <c r="DM349" t="s">
        <v>25</v>
      </c>
      <c r="DN349">
        <v>1</v>
      </c>
      <c r="EH349" t="s">
        <v>597</v>
      </c>
      <c r="EI349" t="s">
        <v>87</v>
      </c>
      <c r="EJ349">
        <v>1</v>
      </c>
    </row>
    <row r="350" spans="68:140" x14ac:dyDescent="0.15">
      <c r="BP350">
        <v>349</v>
      </c>
      <c r="BT350" s="8">
        <f t="shared" si="89"/>
        <v>0</v>
      </c>
      <c r="BX350">
        <f t="shared" si="88"/>
        <v>0</v>
      </c>
      <c r="CO350" t="s">
        <v>362</v>
      </c>
      <c r="CP350" t="s">
        <v>80</v>
      </c>
      <c r="CQ350">
        <v>1</v>
      </c>
      <c r="DL350" t="s">
        <v>1633</v>
      </c>
      <c r="DN350">
        <v>348</v>
      </c>
      <c r="EH350" t="s">
        <v>221</v>
      </c>
      <c r="EI350" t="s">
        <v>134</v>
      </c>
      <c r="EJ350">
        <v>1</v>
      </c>
    </row>
    <row r="351" spans="68:140" x14ac:dyDescent="0.15">
      <c r="BP351">
        <v>350</v>
      </c>
      <c r="BT351" s="8">
        <f t="shared" si="89"/>
        <v>0</v>
      </c>
      <c r="BX351">
        <f t="shared" si="88"/>
        <v>0</v>
      </c>
      <c r="CO351" t="s">
        <v>905</v>
      </c>
      <c r="CP351" t="s">
        <v>110</v>
      </c>
      <c r="CQ351">
        <v>1</v>
      </c>
      <c r="EH351" t="s">
        <v>176</v>
      </c>
      <c r="EI351" t="s">
        <v>67</v>
      </c>
      <c r="EJ351">
        <v>1</v>
      </c>
    </row>
    <row r="352" spans="68:140" x14ac:dyDescent="0.15">
      <c r="BP352">
        <v>351</v>
      </c>
      <c r="BT352" s="8">
        <f t="shared" si="89"/>
        <v>0</v>
      </c>
      <c r="BX352">
        <f t="shared" si="88"/>
        <v>0</v>
      </c>
      <c r="CO352" t="s">
        <v>314</v>
      </c>
      <c r="CP352" t="s">
        <v>61</v>
      </c>
      <c r="CQ352">
        <v>1</v>
      </c>
      <c r="EH352" t="s">
        <v>222</v>
      </c>
      <c r="EI352" t="s">
        <v>181</v>
      </c>
      <c r="EJ352">
        <v>1</v>
      </c>
    </row>
    <row r="353" spans="68:140" x14ac:dyDescent="0.15">
      <c r="BP353">
        <v>352</v>
      </c>
      <c r="BT353" s="8">
        <f t="shared" si="89"/>
        <v>0</v>
      </c>
      <c r="BX353">
        <f t="shared" si="88"/>
        <v>0</v>
      </c>
      <c r="CO353" t="s">
        <v>554</v>
      </c>
      <c r="CP353" t="s">
        <v>49</v>
      </c>
      <c r="CQ353">
        <v>1</v>
      </c>
      <c r="EH353" t="s">
        <v>101</v>
      </c>
      <c r="EI353" t="s">
        <v>87</v>
      </c>
      <c r="EJ353">
        <v>1</v>
      </c>
    </row>
    <row r="354" spans="68:140" x14ac:dyDescent="0.15">
      <c r="BP354">
        <v>353</v>
      </c>
      <c r="BT354" s="8">
        <f t="shared" si="89"/>
        <v>0</v>
      </c>
      <c r="BX354">
        <f t="shared" si="88"/>
        <v>0</v>
      </c>
      <c r="CO354" t="s">
        <v>421</v>
      </c>
      <c r="CP354" t="s">
        <v>49</v>
      </c>
      <c r="CQ354">
        <v>1</v>
      </c>
      <c r="EH354" t="s">
        <v>866</v>
      </c>
      <c r="EI354" t="s">
        <v>25</v>
      </c>
      <c r="EJ354">
        <v>1</v>
      </c>
    </row>
    <row r="355" spans="68:140" x14ac:dyDescent="0.15">
      <c r="BP355">
        <v>354</v>
      </c>
      <c r="BT355" s="8">
        <f t="shared" si="89"/>
        <v>0</v>
      </c>
      <c r="BX355">
        <f t="shared" si="88"/>
        <v>0</v>
      </c>
      <c r="CO355" t="s">
        <v>1027</v>
      </c>
      <c r="CP355" t="s">
        <v>50</v>
      </c>
      <c r="CQ355">
        <v>1</v>
      </c>
      <c r="EH355" t="s">
        <v>746</v>
      </c>
      <c r="EI355" t="s">
        <v>110</v>
      </c>
      <c r="EJ355">
        <v>1</v>
      </c>
    </row>
    <row r="356" spans="68:140" x14ac:dyDescent="0.15">
      <c r="BP356">
        <v>355</v>
      </c>
      <c r="BT356" s="8">
        <f t="shared" si="89"/>
        <v>0</v>
      </c>
      <c r="BX356">
        <f t="shared" si="88"/>
        <v>0</v>
      </c>
      <c r="CO356" t="s">
        <v>356</v>
      </c>
      <c r="CP356" t="s">
        <v>27</v>
      </c>
      <c r="CQ356">
        <v>1</v>
      </c>
      <c r="EH356" t="s">
        <v>615</v>
      </c>
      <c r="EI356" t="s">
        <v>60</v>
      </c>
      <c r="EJ356">
        <v>1</v>
      </c>
    </row>
    <row r="357" spans="68:140" x14ac:dyDescent="0.15">
      <c r="BP357">
        <v>356</v>
      </c>
      <c r="BT357" s="8">
        <f t="shared" si="89"/>
        <v>0</v>
      </c>
      <c r="BX357">
        <f t="shared" si="88"/>
        <v>0</v>
      </c>
      <c r="CO357" t="s">
        <v>355</v>
      </c>
      <c r="CP357" t="s">
        <v>50</v>
      </c>
      <c r="CQ357">
        <v>1</v>
      </c>
      <c r="EH357" t="s">
        <v>1098</v>
      </c>
      <c r="EI357" t="s">
        <v>80</v>
      </c>
      <c r="EJ357">
        <v>1</v>
      </c>
    </row>
    <row r="358" spans="68:140" x14ac:dyDescent="0.15">
      <c r="BP358">
        <v>357</v>
      </c>
      <c r="BT358" s="8">
        <f t="shared" si="89"/>
        <v>0</v>
      </c>
      <c r="BX358">
        <f t="shared" si="88"/>
        <v>0</v>
      </c>
      <c r="CO358" t="s">
        <v>1287</v>
      </c>
      <c r="CP358" t="s">
        <v>80</v>
      </c>
      <c r="CQ358">
        <v>1</v>
      </c>
      <c r="EH358" t="s">
        <v>1520</v>
      </c>
      <c r="EI358" t="s">
        <v>87</v>
      </c>
      <c r="EJ358">
        <v>1</v>
      </c>
    </row>
    <row r="359" spans="68:140" x14ac:dyDescent="0.15">
      <c r="BP359">
        <v>358</v>
      </c>
      <c r="BT359" s="8">
        <f t="shared" si="89"/>
        <v>0</v>
      </c>
      <c r="BX359">
        <f t="shared" si="88"/>
        <v>0</v>
      </c>
      <c r="CO359" t="s">
        <v>524</v>
      </c>
      <c r="CP359" t="s">
        <v>80</v>
      </c>
      <c r="CQ359">
        <v>1</v>
      </c>
      <c r="EH359" t="s">
        <v>583</v>
      </c>
      <c r="EI359" t="s">
        <v>442</v>
      </c>
      <c r="EJ359">
        <v>1</v>
      </c>
    </row>
    <row r="360" spans="68:140" x14ac:dyDescent="0.15">
      <c r="BP360">
        <v>359</v>
      </c>
      <c r="BT360" s="8">
        <f t="shared" si="89"/>
        <v>0</v>
      </c>
      <c r="BX360">
        <f t="shared" si="88"/>
        <v>0</v>
      </c>
      <c r="CO360" t="s">
        <v>244</v>
      </c>
      <c r="CP360" t="s">
        <v>27</v>
      </c>
      <c r="CQ360">
        <v>1</v>
      </c>
      <c r="EH360" t="s">
        <v>932</v>
      </c>
      <c r="EI360" t="s">
        <v>49</v>
      </c>
      <c r="EJ360">
        <v>1</v>
      </c>
    </row>
    <row r="361" spans="68:140" x14ac:dyDescent="0.15">
      <c r="BP361">
        <v>360</v>
      </c>
      <c r="BT361" s="8">
        <f t="shared" si="89"/>
        <v>0</v>
      </c>
      <c r="BX361">
        <f t="shared" si="88"/>
        <v>0</v>
      </c>
      <c r="CO361" t="s">
        <v>1437</v>
      </c>
      <c r="CP361" t="s">
        <v>100</v>
      </c>
      <c r="CQ361">
        <v>1</v>
      </c>
      <c r="EH361" t="s">
        <v>1612</v>
      </c>
      <c r="EI361" t="s">
        <v>50</v>
      </c>
      <c r="EJ361">
        <v>1</v>
      </c>
    </row>
    <row r="362" spans="68:140" x14ac:dyDescent="0.15">
      <c r="BP362">
        <v>361</v>
      </c>
      <c r="BT362" s="8">
        <f t="shared" si="89"/>
        <v>0</v>
      </c>
      <c r="BX362">
        <f t="shared" si="88"/>
        <v>0</v>
      </c>
      <c r="CO362" t="s">
        <v>1484</v>
      </c>
      <c r="CP362" t="s">
        <v>80</v>
      </c>
      <c r="CQ362">
        <v>1</v>
      </c>
      <c r="EH362" t="s">
        <v>633</v>
      </c>
      <c r="EI362" t="s">
        <v>50</v>
      </c>
      <c r="EJ362">
        <v>1</v>
      </c>
    </row>
    <row r="363" spans="68:140" x14ac:dyDescent="0.15">
      <c r="BP363">
        <v>362</v>
      </c>
      <c r="BT363" s="8">
        <f t="shared" si="89"/>
        <v>0</v>
      </c>
      <c r="BX363">
        <f t="shared" si="88"/>
        <v>0</v>
      </c>
      <c r="CO363" t="s">
        <v>1560</v>
      </c>
      <c r="CP363" t="s">
        <v>25</v>
      </c>
      <c r="CQ363">
        <v>1</v>
      </c>
      <c r="EH363" t="s">
        <v>558</v>
      </c>
      <c r="EI363" t="s">
        <v>181</v>
      </c>
      <c r="EJ363">
        <v>1</v>
      </c>
    </row>
    <row r="364" spans="68:140" x14ac:dyDescent="0.15">
      <c r="BP364">
        <v>363</v>
      </c>
      <c r="BT364" s="8">
        <f t="shared" si="89"/>
        <v>0</v>
      </c>
      <c r="BX364">
        <f t="shared" si="88"/>
        <v>0</v>
      </c>
      <c r="CO364" t="s">
        <v>1577</v>
      </c>
      <c r="CP364" t="s">
        <v>67</v>
      </c>
      <c r="CQ364">
        <v>1</v>
      </c>
      <c r="EH364" t="s">
        <v>1259</v>
      </c>
      <c r="EI364" t="s">
        <v>62</v>
      </c>
      <c r="EJ364">
        <v>1</v>
      </c>
    </row>
    <row r="365" spans="68:140" x14ac:dyDescent="0.15">
      <c r="BP365">
        <v>364</v>
      </c>
      <c r="BT365" s="8">
        <f t="shared" si="89"/>
        <v>0</v>
      </c>
      <c r="BX365">
        <f t="shared" si="88"/>
        <v>0</v>
      </c>
      <c r="CO365" t="s">
        <v>1227</v>
      </c>
      <c r="CP365" t="s">
        <v>25</v>
      </c>
      <c r="CQ365">
        <v>1</v>
      </c>
      <c r="EH365" t="s">
        <v>409</v>
      </c>
      <c r="EI365" t="s">
        <v>50</v>
      </c>
      <c r="EJ365">
        <v>1</v>
      </c>
    </row>
    <row r="366" spans="68:140" x14ac:dyDescent="0.15">
      <c r="BP366">
        <v>365</v>
      </c>
      <c r="BT366" s="8">
        <f t="shared" si="89"/>
        <v>0</v>
      </c>
      <c r="BX366">
        <f t="shared" si="88"/>
        <v>0</v>
      </c>
      <c r="CO366" t="s">
        <v>86</v>
      </c>
      <c r="CP366" t="s">
        <v>87</v>
      </c>
      <c r="CQ366">
        <v>1</v>
      </c>
      <c r="EH366" t="s">
        <v>112</v>
      </c>
      <c r="EI366" t="s">
        <v>67</v>
      </c>
      <c r="EJ366">
        <v>1</v>
      </c>
    </row>
    <row r="367" spans="68:140" x14ac:dyDescent="0.15">
      <c r="BP367">
        <v>366</v>
      </c>
      <c r="BT367" s="8">
        <f t="shared" si="89"/>
        <v>0</v>
      </c>
      <c r="BX367">
        <f t="shared" si="88"/>
        <v>0</v>
      </c>
      <c r="CO367" t="s">
        <v>1251</v>
      </c>
      <c r="CP367" t="s">
        <v>110</v>
      </c>
      <c r="CQ367">
        <v>1</v>
      </c>
      <c r="EH367" t="s">
        <v>94</v>
      </c>
      <c r="EI367" t="s">
        <v>110</v>
      </c>
      <c r="EJ367">
        <v>1</v>
      </c>
    </row>
    <row r="368" spans="68:140" x14ac:dyDescent="0.15">
      <c r="BP368">
        <v>367</v>
      </c>
      <c r="BT368" s="8">
        <f t="shared" si="89"/>
        <v>0</v>
      </c>
      <c r="BX368">
        <f t="shared" si="88"/>
        <v>0</v>
      </c>
      <c r="CO368" t="s">
        <v>691</v>
      </c>
      <c r="CP368" t="s">
        <v>49</v>
      </c>
      <c r="CQ368">
        <v>1</v>
      </c>
      <c r="EH368" t="s">
        <v>541</v>
      </c>
      <c r="EI368" t="s">
        <v>87</v>
      </c>
      <c r="EJ368">
        <v>1</v>
      </c>
    </row>
    <row r="369" spans="68:140" x14ac:dyDescent="0.15">
      <c r="BP369">
        <v>368</v>
      </c>
      <c r="BT369" s="8">
        <f t="shared" si="89"/>
        <v>0</v>
      </c>
      <c r="BX369">
        <f t="shared" si="88"/>
        <v>0</v>
      </c>
      <c r="CO369" t="s">
        <v>742</v>
      </c>
      <c r="CP369" t="s">
        <v>134</v>
      </c>
      <c r="CQ369">
        <v>1</v>
      </c>
      <c r="EH369" t="s">
        <v>602</v>
      </c>
      <c r="EI369" t="s">
        <v>49</v>
      </c>
      <c r="EJ369">
        <v>1</v>
      </c>
    </row>
    <row r="370" spans="68:140" x14ac:dyDescent="0.15">
      <c r="BP370">
        <v>369</v>
      </c>
      <c r="BT370" s="8">
        <f t="shared" si="89"/>
        <v>0</v>
      </c>
      <c r="BX370">
        <f t="shared" si="88"/>
        <v>0</v>
      </c>
      <c r="CO370" t="s">
        <v>396</v>
      </c>
      <c r="CP370" t="s">
        <v>110</v>
      </c>
      <c r="CQ370">
        <v>1</v>
      </c>
      <c r="EH370" t="s">
        <v>224</v>
      </c>
      <c r="EI370" t="s">
        <v>110</v>
      </c>
      <c r="EJ370">
        <v>1</v>
      </c>
    </row>
    <row r="371" spans="68:140" x14ac:dyDescent="0.15">
      <c r="BP371">
        <v>370</v>
      </c>
      <c r="BT371" s="8">
        <f t="shared" si="89"/>
        <v>0</v>
      </c>
      <c r="BX371">
        <f t="shared" si="88"/>
        <v>0</v>
      </c>
      <c r="CO371" t="s">
        <v>1279</v>
      </c>
      <c r="CP371" t="s">
        <v>25</v>
      </c>
      <c r="CQ371">
        <v>1</v>
      </c>
      <c r="EH371" t="s">
        <v>172</v>
      </c>
      <c r="EI371" t="s">
        <v>173</v>
      </c>
      <c r="EJ371">
        <v>1</v>
      </c>
    </row>
    <row r="372" spans="68:140" x14ac:dyDescent="0.15">
      <c r="BP372">
        <v>371</v>
      </c>
      <c r="BT372" s="8">
        <f t="shared" si="89"/>
        <v>0</v>
      </c>
      <c r="BX372">
        <f t="shared" si="88"/>
        <v>0</v>
      </c>
      <c r="CO372" t="s">
        <v>488</v>
      </c>
      <c r="CP372" t="s">
        <v>50</v>
      </c>
      <c r="CQ372">
        <v>1</v>
      </c>
      <c r="EH372" t="s">
        <v>553</v>
      </c>
      <c r="EI372" t="s">
        <v>155</v>
      </c>
      <c r="EJ372">
        <v>1</v>
      </c>
    </row>
    <row r="373" spans="68:140" x14ac:dyDescent="0.15">
      <c r="BP373">
        <v>372</v>
      </c>
      <c r="BT373" s="8">
        <f t="shared" si="89"/>
        <v>0</v>
      </c>
      <c r="BX373">
        <f t="shared" si="88"/>
        <v>0</v>
      </c>
      <c r="CO373" t="s">
        <v>547</v>
      </c>
      <c r="CP373" t="s">
        <v>50</v>
      </c>
      <c r="CQ373">
        <v>1</v>
      </c>
      <c r="EH373" t="s">
        <v>1606</v>
      </c>
      <c r="EI373" t="s">
        <v>50</v>
      </c>
      <c r="EJ373">
        <v>1</v>
      </c>
    </row>
    <row r="374" spans="68:140" x14ac:dyDescent="0.15">
      <c r="BP374">
        <v>373</v>
      </c>
      <c r="BT374" s="8">
        <f t="shared" si="89"/>
        <v>0</v>
      </c>
      <c r="BX374">
        <f t="shared" si="88"/>
        <v>0</v>
      </c>
      <c r="CO374" t="s">
        <v>907</v>
      </c>
      <c r="CP374" t="s">
        <v>87</v>
      </c>
      <c r="CQ374">
        <v>1</v>
      </c>
      <c r="EH374" t="s">
        <v>193</v>
      </c>
      <c r="EI374" t="s">
        <v>87</v>
      </c>
      <c r="EJ374">
        <v>1</v>
      </c>
    </row>
    <row r="375" spans="68:140" x14ac:dyDescent="0.15">
      <c r="BP375">
        <v>374</v>
      </c>
      <c r="BT375" s="8">
        <f t="shared" si="89"/>
        <v>0</v>
      </c>
      <c r="BX375">
        <f t="shared" si="88"/>
        <v>0</v>
      </c>
      <c r="CO375" t="s">
        <v>409</v>
      </c>
      <c r="CP375" t="s">
        <v>80</v>
      </c>
      <c r="CQ375">
        <v>1</v>
      </c>
      <c r="EH375" t="s">
        <v>1627</v>
      </c>
      <c r="EI375" t="s">
        <v>317</v>
      </c>
      <c r="EJ375">
        <v>1</v>
      </c>
    </row>
    <row r="376" spans="68:140" x14ac:dyDescent="0.15">
      <c r="BP376">
        <v>375</v>
      </c>
      <c r="BT376" s="8">
        <f t="shared" si="89"/>
        <v>0</v>
      </c>
      <c r="BX376">
        <f t="shared" si="88"/>
        <v>0</v>
      </c>
      <c r="CO376" t="s">
        <v>1133</v>
      </c>
      <c r="CP376" t="s">
        <v>67</v>
      </c>
      <c r="CQ376">
        <v>1</v>
      </c>
      <c r="EH376" t="s">
        <v>1516</v>
      </c>
      <c r="EI376" t="s">
        <v>87</v>
      </c>
      <c r="EJ376">
        <v>1</v>
      </c>
    </row>
    <row r="377" spans="68:140" x14ac:dyDescent="0.15">
      <c r="BP377">
        <v>376</v>
      </c>
      <c r="BT377" s="8">
        <f t="shared" si="89"/>
        <v>0</v>
      </c>
      <c r="BX377">
        <f t="shared" si="88"/>
        <v>0</v>
      </c>
      <c r="CO377" t="s">
        <v>1202</v>
      </c>
      <c r="CP377" t="s">
        <v>27</v>
      </c>
      <c r="CQ377">
        <v>1</v>
      </c>
      <c r="EH377" t="s">
        <v>206</v>
      </c>
      <c r="EI377" t="s">
        <v>50</v>
      </c>
      <c r="EJ377">
        <v>1</v>
      </c>
    </row>
    <row r="378" spans="68:140" x14ac:dyDescent="0.15">
      <c r="BP378">
        <v>377</v>
      </c>
      <c r="BT378" s="8">
        <f t="shared" si="89"/>
        <v>0</v>
      </c>
      <c r="BX378">
        <f t="shared" si="88"/>
        <v>0</v>
      </c>
      <c r="CO378" t="s">
        <v>1257</v>
      </c>
      <c r="CP378" t="s">
        <v>27</v>
      </c>
      <c r="CQ378">
        <v>1</v>
      </c>
      <c r="EH378" t="s">
        <v>1356</v>
      </c>
      <c r="EI378" t="s">
        <v>134</v>
      </c>
      <c r="EJ378">
        <v>1</v>
      </c>
    </row>
    <row r="379" spans="68:140" x14ac:dyDescent="0.15">
      <c r="BP379">
        <v>378</v>
      </c>
      <c r="BT379" s="8">
        <f t="shared" si="89"/>
        <v>0</v>
      </c>
      <c r="BX379">
        <f t="shared" si="88"/>
        <v>0</v>
      </c>
      <c r="CO379" t="s">
        <v>1078</v>
      </c>
      <c r="CP379" t="s">
        <v>27</v>
      </c>
      <c r="CQ379">
        <v>1</v>
      </c>
      <c r="EH379" t="s">
        <v>1360</v>
      </c>
      <c r="EI379" t="s">
        <v>25</v>
      </c>
      <c r="EJ379">
        <v>1</v>
      </c>
    </row>
    <row r="380" spans="68:140" x14ac:dyDescent="0.15">
      <c r="BP380">
        <v>379</v>
      </c>
      <c r="BT380" s="8">
        <f t="shared" si="89"/>
        <v>0</v>
      </c>
      <c r="BX380">
        <f t="shared" si="88"/>
        <v>0</v>
      </c>
      <c r="CO380" t="s">
        <v>931</v>
      </c>
      <c r="CP380" t="s">
        <v>50</v>
      </c>
      <c r="CQ380">
        <v>1</v>
      </c>
      <c r="EH380" t="s">
        <v>1273</v>
      </c>
      <c r="EI380" t="s">
        <v>50</v>
      </c>
      <c r="EJ380">
        <v>1</v>
      </c>
    </row>
    <row r="381" spans="68:140" x14ac:dyDescent="0.15">
      <c r="BP381">
        <v>380</v>
      </c>
      <c r="BT381" s="8">
        <f t="shared" si="89"/>
        <v>0</v>
      </c>
      <c r="BX381">
        <f t="shared" si="88"/>
        <v>0</v>
      </c>
      <c r="CO381" t="s">
        <v>481</v>
      </c>
      <c r="CP381" t="s">
        <v>327</v>
      </c>
      <c r="CQ381">
        <v>1</v>
      </c>
      <c r="EH381" t="s">
        <v>1550</v>
      </c>
      <c r="EI381" t="s">
        <v>43</v>
      </c>
      <c r="EJ381">
        <v>1</v>
      </c>
    </row>
    <row r="382" spans="68:140" x14ac:dyDescent="0.15">
      <c r="BP382">
        <v>381</v>
      </c>
      <c r="BT382" s="8">
        <f t="shared" si="89"/>
        <v>0</v>
      </c>
      <c r="BX382">
        <f t="shared" si="88"/>
        <v>0</v>
      </c>
      <c r="CO382" t="s">
        <v>1201</v>
      </c>
      <c r="CP382" t="s">
        <v>317</v>
      </c>
      <c r="CQ382">
        <v>1</v>
      </c>
      <c r="EH382" t="s">
        <v>187</v>
      </c>
      <c r="EI382" t="s">
        <v>188</v>
      </c>
      <c r="EJ382">
        <v>1</v>
      </c>
    </row>
    <row r="383" spans="68:140" x14ac:dyDescent="0.15">
      <c r="BP383">
        <v>382</v>
      </c>
      <c r="BT383" s="8">
        <f t="shared" si="89"/>
        <v>0</v>
      </c>
      <c r="BX383">
        <f t="shared" si="88"/>
        <v>0</v>
      </c>
      <c r="CO383" t="s">
        <v>708</v>
      </c>
      <c r="CP383" t="s">
        <v>67</v>
      </c>
      <c r="CQ383">
        <v>1</v>
      </c>
      <c r="EH383" t="s">
        <v>637</v>
      </c>
      <c r="EI383" t="s">
        <v>43</v>
      </c>
      <c r="EJ383">
        <v>1</v>
      </c>
    </row>
    <row r="384" spans="68:140" x14ac:dyDescent="0.15">
      <c r="BP384">
        <v>383</v>
      </c>
      <c r="BT384" s="8">
        <f t="shared" si="89"/>
        <v>0</v>
      </c>
      <c r="BX384">
        <f t="shared" si="88"/>
        <v>0</v>
      </c>
      <c r="CO384" t="s">
        <v>1561</v>
      </c>
      <c r="CP384" t="s">
        <v>25</v>
      </c>
      <c r="CQ384">
        <v>1</v>
      </c>
      <c r="EH384" t="s">
        <v>868</v>
      </c>
      <c r="EI384" t="s">
        <v>67</v>
      </c>
      <c r="EJ384">
        <v>1</v>
      </c>
    </row>
    <row r="385" spans="68:140" x14ac:dyDescent="0.15">
      <c r="BP385">
        <v>384</v>
      </c>
      <c r="BT385" s="8">
        <f t="shared" si="89"/>
        <v>0</v>
      </c>
      <c r="BX385">
        <f t="shared" si="88"/>
        <v>0</v>
      </c>
      <c r="CO385" t="s">
        <v>520</v>
      </c>
      <c r="CP385" t="s">
        <v>521</v>
      </c>
      <c r="CQ385">
        <v>1</v>
      </c>
      <c r="EH385" t="s">
        <v>1469</v>
      </c>
      <c r="EI385" t="s">
        <v>80</v>
      </c>
      <c r="EJ385">
        <v>1</v>
      </c>
    </row>
    <row r="386" spans="68:140" x14ac:dyDescent="0.15">
      <c r="BP386">
        <v>385</v>
      </c>
      <c r="BT386" s="8">
        <f t="shared" si="89"/>
        <v>0</v>
      </c>
      <c r="BX386">
        <f t="shared" si="88"/>
        <v>0</v>
      </c>
      <c r="CO386" t="s">
        <v>1364</v>
      </c>
      <c r="CP386" t="s">
        <v>80</v>
      </c>
      <c r="CQ386">
        <v>1</v>
      </c>
      <c r="EH386" t="s">
        <v>883</v>
      </c>
      <c r="EI386" t="s">
        <v>155</v>
      </c>
      <c r="EJ386">
        <v>1</v>
      </c>
    </row>
    <row r="387" spans="68:140" x14ac:dyDescent="0.15">
      <c r="BP387">
        <v>386</v>
      </c>
      <c r="BT387" s="8">
        <f t="shared" si="89"/>
        <v>0</v>
      </c>
      <c r="BX387">
        <f t="shared" ref="BX387:BX392" si="90">BW387/18949 * 100</f>
        <v>0</v>
      </c>
      <c r="CO387" t="s">
        <v>1159</v>
      </c>
      <c r="CP387" t="s">
        <v>430</v>
      </c>
      <c r="CQ387">
        <v>1</v>
      </c>
      <c r="EH387" t="s">
        <v>196</v>
      </c>
      <c r="EI387" t="s">
        <v>50</v>
      </c>
      <c r="EJ387">
        <v>1</v>
      </c>
    </row>
    <row r="388" spans="68:140" x14ac:dyDescent="0.15">
      <c r="BP388">
        <v>387</v>
      </c>
      <c r="BT388" s="8">
        <f t="shared" si="89"/>
        <v>0</v>
      </c>
      <c r="BX388">
        <f t="shared" si="90"/>
        <v>0</v>
      </c>
      <c r="CO388" t="s">
        <v>1234</v>
      </c>
      <c r="CP388" t="s">
        <v>80</v>
      </c>
      <c r="CQ388">
        <v>1</v>
      </c>
      <c r="EH388" t="s">
        <v>1191</v>
      </c>
      <c r="EI388" t="s">
        <v>205</v>
      </c>
      <c r="EJ388">
        <v>1</v>
      </c>
    </row>
    <row r="389" spans="68:140" x14ac:dyDescent="0.15">
      <c r="BP389">
        <v>388</v>
      </c>
      <c r="BT389" s="8">
        <f t="shared" si="89"/>
        <v>0</v>
      </c>
      <c r="BX389">
        <f t="shared" si="90"/>
        <v>0</v>
      </c>
      <c r="CO389" t="s">
        <v>1373</v>
      </c>
      <c r="CP389" t="s">
        <v>27</v>
      </c>
      <c r="CQ389">
        <v>1</v>
      </c>
      <c r="EH389" t="s">
        <v>1052</v>
      </c>
      <c r="EI389" t="s">
        <v>181</v>
      </c>
      <c r="EJ389">
        <v>1</v>
      </c>
    </row>
    <row r="390" spans="68:140" x14ac:dyDescent="0.15">
      <c r="BP390">
        <v>389</v>
      </c>
      <c r="BT390" s="8">
        <f t="shared" si="89"/>
        <v>0</v>
      </c>
      <c r="BX390">
        <f t="shared" si="90"/>
        <v>0</v>
      </c>
      <c r="CO390" t="s">
        <v>963</v>
      </c>
      <c r="CP390" t="s">
        <v>67</v>
      </c>
      <c r="CQ390">
        <v>1</v>
      </c>
      <c r="EH390" t="s">
        <v>1555</v>
      </c>
      <c r="EI390" t="s">
        <v>25</v>
      </c>
      <c r="EJ390">
        <v>1</v>
      </c>
    </row>
    <row r="391" spans="68:140" x14ac:dyDescent="0.15">
      <c r="BP391">
        <v>390</v>
      </c>
      <c r="BT391" s="8">
        <f t="shared" si="89"/>
        <v>0</v>
      </c>
      <c r="BX391">
        <f t="shared" si="90"/>
        <v>0</v>
      </c>
      <c r="CO391" t="s">
        <v>1100</v>
      </c>
      <c r="CP391" t="s">
        <v>80</v>
      </c>
      <c r="CQ391">
        <v>1</v>
      </c>
      <c r="EH391" t="s">
        <v>158</v>
      </c>
      <c r="EI391" t="s">
        <v>67</v>
      </c>
      <c r="EJ391">
        <v>1</v>
      </c>
    </row>
    <row r="392" spans="68:140" x14ac:dyDescent="0.15">
      <c r="BP392">
        <v>391</v>
      </c>
      <c r="BT392" s="8">
        <f t="shared" si="89"/>
        <v>0</v>
      </c>
      <c r="BX392">
        <f t="shared" si="90"/>
        <v>0</v>
      </c>
      <c r="CO392" t="s">
        <v>391</v>
      </c>
      <c r="CP392" t="s">
        <v>80</v>
      </c>
      <c r="CQ392">
        <v>1</v>
      </c>
      <c r="EH392" t="s">
        <v>1633</v>
      </c>
      <c r="EJ392">
        <v>397</v>
      </c>
    </row>
    <row r="393" spans="68:140" x14ac:dyDescent="0.15">
      <c r="CO393" t="s">
        <v>1367</v>
      </c>
      <c r="CP393" t="s">
        <v>50</v>
      </c>
      <c r="CQ393">
        <v>1</v>
      </c>
    </row>
    <row r="394" spans="68:140" x14ac:dyDescent="0.15">
      <c r="CO394" t="s">
        <v>906</v>
      </c>
      <c r="CP394" t="s">
        <v>50</v>
      </c>
      <c r="CQ394">
        <v>1</v>
      </c>
    </row>
    <row r="395" spans="68:140" x14ac:dyDescent="0.15">
      <c r="CO395" t="s">
        <v>476</v>
      </c>
      <c r="CP395" t="s">
        <v>67</v>
      </c>
      <c r="CQ395">
        <v>1</v>
      </c>
    </row>
    <row r="396" spans="68:140" x14ac:dyDescent="0.15">
      <c r="CO396" t="s">
        <v>1086</v>
      </c>
      <c r="CP396" t="s">
        <v>28</v>
      </c>
      <c r="CQ396">
        <v>1</v>
      </c>
    </row>
    <row r="397" spans="68:140" x14ac:dyDescent="0.15">
      <c r="CO397" t="s">
        <v>689</v>
      </c>
      <c r="CP397" t="s">
        <v>80</v>
      </c>
      <c r="CQ397">
        <v>1</v>
      </c>
    </row>
    <row r="398" spans="68:140" x14ac:dyDescent="0.15">
      <c r="CO398" t="s">
        <v>808</v>
      </c>
      <c r="CP398" t="s">
        <v>87</v>
      </c>
      <c r="CQ398">
        <v>1</v>
      </c>
    </row>
    <row r="399" spans="68:140" x14ac:dyDescent="0.15">
      <c r="CO399" t="s">
        <v>439</v>
      </c>
      <c r="CP399" t="s">
        <v>25</v>
      </c>
      <c r="CQ399">
        <v>1</v>
      </c>
    </row>
    <row r="400" spans="68:140" x14ac:dyDescent="0.15">
      <c r="CO400" t="s">
        <v>898</v>
      </c>
      <c r="CP400" t="s">
        <v>50</v>
      </c>
      <c r="CQ400">
        <v>1</v>
      </c>
    </row>
    <row r="401" spans="93:95" x14ac:dyDescent="0.15">
      <c r="CO401" t="s">
        <v>1165</v>
      </c>
      <c r="CP401" t="s">
        <v>87</v>
      </c>
      <c r="CQ401">
        <v>1</v>
      </c>
    </row>
    <row r="402" spans="93:95" x14ac:dyDescent="0.15">
      <c r="CO402" t="s">
        <v>1361</v>
      </c>
      <c r="CP402" t="s">
        <v>27</v>
      </c>
      <c r="CQ402">
        <v>1</v>
      </c>
    </row>
    <row r="403" spans="93:95" x14ac:dyDescent="0.15">
      <c r="CO403" t="s">
        <v>1342</v>
      </c>
      <c r="CP403" t="s">
        <v>80</v>
      </c>
      <c r="CQ403">
        <v>1</v>
      </c>
    </row>
    <row r="404" spans="93:95" x14ac:dyDescent="0.15">
      <c r="CO404" t="s">
        <v>1289</v>
      </c>
      <c r="CP404" t="s">
        <v>87</v>
      </c>
      <c r="CQ404">
        <v>1</v>
      </c>
    </row>
    <row r="405" spans="93:95" x14ac:dyDescent="0.15">
      <c r="CO405" t="s">
        <v>728</v>
      </c>
      <c r="CP405" t="s">
        <v>27</v>
      </c>
      <c r="CQ405">
        <v>1</v>
      </c>
    </row>
    <row r="406" spans="93:95" x14ac:dyDescent="0.15">
      <c r="CO406" t="s">
        <v>899</v>
      </c>
      <c r="CP406" t="s">
        <v>181</v>
      </c>
      <c r="CQ406">
        <v>1</v>
      </c>
    </row>
    <row r="407" spans="93:95" x14ac:dyDescent="0.15">
      <c r="CO407" t="s">
        <v>14</v>
      </c>
      <c r="CP407" t="s">
        <v>50</v>
      </c>
      <c r="CQ407">
        <v>1</v>
      </c>
    </row>
    <row r="408" spans="93:95" x14ac:dyDescent="0.15">
      <c r="CO408" t="s">
        <v>400</v>
      </c>
      <c r="CP408" t="s">
        <v>110</v>
      </c>
      <c r="CQ408">
        <v>1</v>
      </c>
    </row>
    <row r="409" spans="93:95" x14ac:dyDescent="0.15">
      <c r="CO409" t="s">
        <v>370</v>
      </c>
      <c r="CP409" t="s">
        <v>80</v>
      </c>
      <c r="CQ409">
        <v>1</v>
      </c>
    </row>
    <row r="410" spans="93:95" x14ac:dyDescent="0.15">
      <c r="CO410" t="s">
        <v>749</v>
      </c>
      <c r="CP410" t="s">
        <v>110</v>
      </c>
      <c r="CQ410">
        <v>1</v>
      </c>
    </row>
    <row r="411" spans="93:95" x14ac:dyDescent="0.15">
      <c r="CO411" t="s">
        <v>526</v>
      </c>
      <c r="CP411" t="s">
        <v>50</v>
      </c>
      <c r="CQ411">
        <v>1</v>
      </c>
    </row>
    <row r="412" spans="93:95" x14ac:dyDescent="0.15">
      <c r="CO412" t="s">
        <v>695</v>
      </c>
      <c r="CP412" t="s">
        <v>67</v>
      </c>
      <c r="CQ412">
        <v>1</v>
      </c>
    </row>
    <row r="413" spans="93:95" x14ac:dyDescent="0.15">
      <c r="CO413" t="s">
        <v>549</v>
      </c>
      <c r="CP413" t="s">
        <v>67</v>
      </c>
      <c r="CQ413">
        <v>1</v>
      </c>
    </row>
    <row r="414" spans="93:95" x14ac:dyDescent="0.15">
      <c r="CO414" t="s">
        <v>318</v>
      </c>
      <c r="CP414" t="s">
        <v>80</v>
      </c>
      <c r="CQ414">
        <v>1</v>
      </c>
    </row>
    <row r="415" spans="93:95" x14ac:dyDescent="0.15">
      <c r="CO415" t="s">
        <v>1620</v>
      </c>
      <c r="CP415" t="s">
        <v>50</v>
      </c>
      <c r="CQ415">
        <v>1</v>
      </c>
    </row>
    <row r="416" spans="93:95" x14ac:dyDescent="0.15">
      <c r="CO416" t="s">
        <v>795</v>
      </c>
      <c r="CP416" t="s">
        <v>80</v>
      </c>
      <c r="CQ416">
        <v>1</v>
      </c>
    </row>
    <row r="417" spans="93:95" x14ac:dyDescent="0.15">
      <c r="CO417" t="s">
        <v>504</v>
      </c>
      <c r="CP417" t="s">
        <v>205</v>
      </c>
      <c r="CQ417">
        <v>1</v>
      </c>
    </row>
    <row r="418" spans="93:95" x14ac:dyDescent="0.15">
      <c r="CO418" t="s">
        <v>901</v>
      </c>
      <c r="CP418" t="s">
        <v>80</v>
      </c>
      <c r="CQ418">
        <v>1</v>
      </c>
    </row>
    <row r="419" spans="93:95" x14ac:dyDescent="0.15">
      <c r="CO419" t="s">
        <v>943</v>
      </c>
      <c r="CP419" t="s">
        <v>80</v>
      </c>
      <c r="CQ419">
        <v>1</v>
      </c>
    </row>
    <row r="420" spans="93:95" x14ac:dyDescent="0.15">
      <c r="CO420" t="s">
        <v>542</v>
      </c>
      <c r="CP420" t="s">
        <v>61</v>
      </c>
      <c r="CQ420">
        <v>1</v>
      </c>
    </row>
    <row r="421" spans="93:95" x14ac:dyDescent="0.15">
      <c r="CO421" t="s">
        <v>1481</v>
      </c>
      <c r="CP421" t="s">
        <v>80</v>
      </c>
      <c r="CQ421">
        <v>1</v>
      </c>
    </row>
    <row r="422" spans="93:95" x14ac:dyDescent="0.15">
      <c r="CO422" t="s">
        <v>734</v>
      </c>
      <c r="CP422" t="s">
        <v>62</v>
      </c>
      <c r="CQ422">
        <v>1</v>
      </c>
    </row>
    <row r="423" spans="93:95" x14ac:dyDescent="0.15">
      <c r="CO423" t="s">
        <v>714</v>
      </c>
      <c r="CP423" t="s">
        <v>62</v>
      </c>
      <c r="CQ423">
        <v>1</v>
      </c>
    </row>
    <row r="424" spans="93:95" x14ac:dyDescent="0.15">
      <c r="CO424" t="s">
        <v>956</v>
      </c>
      <c r="CP424" t="s">
        <v>50</v>
      </c>
      <c r="CQ424">
        <v>1</v>
      </c>
    </row>
    <row r="425" spans="93:95" x14ac:dyDescent="0.15">
      <c r="CO425" t="s">
        <v>1404</v>
      </c>
      <c r="CP425" t="s">
        <v>27</v>
      </c>
      <c r="CQ425">
        <v>1</v>
      </c>
    </row>
    <row r="426" spans="93:95" x14ac:dyDescent="0.15">
      <c r="CO426" t="s">
        <v>1075</v>
      </c>
      <c r="CP426" t="s">
        <v>87</v>
      </c>
      <c r="CQ426">
        <v>1</v>
      </c>
    </row>
    <row r="427" spans="93:95" x14ac:dyDescent="0.15">
      <c r="CO427" t="s">
        <v>949</v>
      </c>
      <c r="CP427" t="s">
        <v>80</v>
      </c>
      <c r="CQ427">
        <v>1</v>
      </c>
    </row>
    <row r="428" spans="93:95" x14ac:dyDescent="0.15">
      <c r="CO428" t="s">
        <v>1110</v>
      </c>
      <c r="CP428" t="s">
        <v>80</v>
      </c>
      <c r="CQ428">
        <v>1</v>
      </c>
    </row>
    <row r="429" spans="93:95" x14ac:dyDescent="0.15">
      <c r="CO429" t="s">
        <v>752</v>
      </c>
      <c r="CP429" t="s">
        <v>50</v>
      </c>
      <c r="CQ429">
        <v>1</v>
      </c>
    </row>
    <row r="430" spans="93:95" x14ac:dyDescent="0.15">
      <c r="CO430" t="s">
        <v>1365</v>
      </c>
      <c r="CP430" t="s">
        <v>50</v>
      </c>
      <c r="CQ430">
        <v>1</v>
      </c>
    </row>
    <row r="431" spans="93:95" x14ac:dyDescent="0.15">
      <c r="CO431" t="s">
        <v>1008</v>
      </c>
      <c r="CP431" t="s">
        <v>50</v>
      </c>
      <c r="CQ431">
        <v>1</v>
      </c>
    </row>
    <row r="432" spans="93:95" x14ac:dyDescent="0.15">
      <c r="CO432" t="s">
        <v>823</v>
      </c>
      <c r="CP432" t="s">
        <v>80</v>
      </c>
      <c r="CQ432">
        <v>1</v>
      </c>
    </row>
    <row r="433" spans="93:95" x14ac:dyDescent="0.15">
      <c r="CO433" t="s">
        <v>576</v>
      </c>
      <c r="CP433" t="s">
        <v>80</v>
      </c>
      <c r="CQ433">
        <v>1</v>
      </c>
    </row>
    <row r="434" spans="93:95" x14ac:dyDescent="0.15">
      <c r="CO434" t="s">
        <v>1058</v>
      </c>
      <c r="CP434" t="s">
        <v>67</v>
      </c>
      <c r="CQ434">
        <v>1</v>
      </c>
    </row>
    <row r="435" spans="93:95" x14ac:dyDescent="0.15">
      <c r="CO435" t="s">
        <v>660</v>
      </c>
      <c r="CP435" t="s">
        <v>67</v>
      </c>
      <c r="CQ435">
        <v>1</v>
      </c>
    </row>
    <row r="436" spans="93:95" x14ac:dyDescent="0.15">
      <c r="CO436" t="s">
        <v>368</v>
      </c>
      <c r="CP436" t="s">
        <v>50</v>
      </c>
      <c r="CQ436">
        <v>1</v>
      </c>
    </row>
    <row r="437" spans="93:95" x14ac:dyDescent="0.15">
      <c r="CO437" t="s">
        <v>681</v>
      </c>
      <c r="CP437" t="s">
        <v>87</v>
      </c>
      <c r="CQ437">
        <v>1</v>
      </c>
    </row>
    <row r="438" spans="93:95" x14ac:dyDescent="0.15">
      <c r="CO438" t="s">
        <v>1475</v>
      </c>
      <c r="CP438" t="s">
        <v>80</v>
      </c>
      <c r="CQ438">
        <v>1</v>
      </c>
    </row>
    <row r="439" spans="93:95" x14ac:dyDescent="0.15">
      <c r="CO439" t="s">
        <v>938</v>
      </c>
      <c r="CP439" t="s">
        <v>80</v>
      </c>
      <c r="CQ439">
        <v>1</v>
      </c>
    </row>
    <row r="440" spans="93:95" x14ac:dyDescent="0.15">
      <c r="CO440" t="s">
        <v>1306</v>
      </c>
      <c r="CP440" t="s">
        <v>25</v>
      </c>
      <c r="CQ440">
        <v>1</v>
      </c>
    </row>
    <row r="441" spans="93:95" x14ac:dyDescent="0.15">
      <c r="CO441" t="s">
        <v>730</v>
      </c>
      <c r="CP441" t="s">
        <v>61</v>
      </c>
      <c r="CQ441">
        <v>1</v>
      </c>
    </row>
    <row r="442" spans="93:95" x14ac:dyDescent="0.15">
      <c r="CO442" t="s">
        <v>941</v>
      </c>
      <c r="CP442" t="s">
        <v>80</v>
      </c>
      <c r="CQ442">
        <v>1</v>
      </c>
    </row>
    <row r="443" spans="93:95" x14ac:dyDescent="0.15">
      <c r="CO443" t="s">
        <v>1422</v>
      </c>
      <c r="CP443" t="s">
        <v>110</v>
      </c>
      <c r="CQ443">
        <v>1</v>
      </c>
    </row>
    <row r="444" spans="93:95" x14ac:dyDescent="0.15">
      <c r="CO444" t="s">
        <v>1225</v>
      </c>
      <c r="CP444" t="s">
        <v>25</v>
      </c>
      <c r="CQ444">
        <v>1</v>
      </c>
    </row>
    <row r="445" spans="93:95" x14ac:dyDescent="0.15">
      <c r="CO445" t="s">
        <v>1175</v>
      </c>
      <c r="CP445" t="s">
        <v>50</v>
      </c>
      <c r="CQ445">
        <v>1</v>
      </c>
    </row>
    <row r="446" spans="93:95" x14ac:dyDescent="0.15">
      <c r="CO446" t="s">
        <v>501</v>
      </c>
      <c r="CP446" t="s">
        <v>173</v>
      </c>
      <c r="CQ446">
        <v>1</v>
      </c>
    </row>
    <row r="447" spans="93:95" x14ac:dyDescent="0.15">
      <c r="CO447" t="s">
        <v>1168</v>
      </c>
      <c r="CP447" t="s">
        <v>50</v>
      </c>
      <c r="CQ447">
        <v>1</v>
      </c>
    </row>
    <row r="448" spans="93:95" x14ac:dyDescent="0.15">
      <c r="CO448" t="s">
        <v>698</v>
      </c>
      <c r="CP448" t="s">
        <v>80</v>
      </c>
      <c r="CQ448">
        <v>1</v>
      </c>
    </row>
    <row r="449" spans="93:95" x14ac:dyDescent="0.15">
      <c r="CO449" t="s">
        <v>1360</v>
      </c>
      <c r="CP449" t="s">
        <v>25</v>
      </c>
      <c r="CQ449">
        <v>1</v>
      </c>
    </row>
    <row r="450" spans="93:95" x14ac:dyDescent="0.15">
      <c r="CO450" t="s">
        <v>753</v>
      </c>
      <c r="CP450" t="s">
        <v>213</v>
      </c>
      <c r="CQ450">
        <v>1</v>
      </c>
    </row>
    <row r="451" spans="93:95" x14ac:dyDescent="0.15">
      <c r="CO451" t="s">
        <v>1493</v>
      </c>
      <c r="CP451" t="s">
        <v>40</v>
      </c>
      <c r="CQ451">
        <v>1</v>
      </c>
    </row>
    <row r="452" spans="93:95" x14ac:dyDescent="0.15">
      <c r="CO452" t="s">
        <v>1063</v>
      </c>
      <c r="CP452" t="s">
        <v>28</v>
      </c>
      <c r="CQ452">
        <v>1</v>
      </c>
    </row>
    <row r="453" spans="93:95" x14ac:dyDescent="0.15">
      <c r="CO453" t="s">
        <v>471</v>
      </c>
      <c r="CP453" t="s">
        <v>87</v>
      </c>
      <c r="CQ453">
        <v>1</v>
      </c>
    </row>
    <row r="454" spans="93:95" x14ac:dyDescent="0.15">
      <c r="CO454" t="s">
        <v>551</v>
      </c>
      <c r="CP454" t="s">
        <v>67</v>
      </c>
      <c r="CQ454">
        <v>1</v>
      </c>
    </row>
    <row r="455" spans="93:95" x14ac:dyDescent="0.15">
      <c r="CO455" t="s">
        <v>1267</v>
      </c>
      <c r="CP455" t="s">
        <v>80</v>
      </c>
      <c r="CQ455">
        <v>1</v>
      </c>
    </row>
    <row r="456" spans="93:95" x14ac:dyDescent="0.15">
      <c r="CO456" t="s">
        <v>1392</v>
      </c>
      <c r="CP456" t="s">
        <v>87</v>
      </c>
      <c r="CQ456">
        <v>1</v>
      </c>
    </row>
    <row r="457" spans="93:95" x14ac:dyDescent="0.15">
      <c r="CO457" t="s">
        <v>1391</v>
      </c>
      <c r="CP457" t="s">
        <v>80</v>
      </c>
      <c r="CQ457">
        <v>1</v>
      </c>
    </row>
    <row r="458" spans="93:95" x14ac:dyDescent="0.15">
      <c r="CO458" t="s">
        <v>945</v>
      </c>
      <c r="CP458" t="s">
        <v>80</v>
      </c>
      <c r="CQ458">
        <v>1</v>
      </c>
    </row>
    <row r="459" spans="93:95" x14ac:dyDescent="0.15">
      <c r="CO459" t="s">
        <v>935</v>
      </c>
      <c r="CP459" t="s">
        <v>49</v>
      </c>
      <c r="CQ459">
        <v>1</v>
      </c>
    </row>
    <row r="460" spans="93:95" x14ac:dyDescent="0.15">
      <c r="CO460" t="s">
        <v>902</v>
      </c>
      <c r="CP460" t="s">
        <v>67</v>
      </c>
      <c r="CQ460">
        <v>1</v>
      </c>
    </row>
    <row r="461" spans="93:95" x14ac:dyDescent="0.15">
      <c r="CO461" t="s">
        <v>929</v>
      </c>
      <c r="CP461" t="s">
        <v>134</v>
      </c>
      <c r="CQ461">
        <v>1</v>
      </c>
    </row>
    <row r="462" spans="93:95" x14ac:dyDescent="0.15">
      <c r="CO462" t="s">
        <v>507</v>
      </c>
      <c r="CP462" t="s">
        <v>50</v>
      </c>
      <c r="CQ462">
        <v>1</v>
      </c>
    </row>
    <row r="463" spans="93:95" x14ac:dyDescent="0.15">
      <c r="CO463" t="s">
        <v>1269</v>
      </c>
      <c r="CP463" t="s">
        <v>80</v>
      </c>
      <c r="CQ463">
        <v>1</v>
      </c>
    </row>
    <row r="464" spans="93:95" x14ac:dyDescent="0.15">
      <c r="CO464" t="s">
        <v>516</v>
      </c>
      <c r="CP464" t="s">
        <v>80</v>
      </c>
      <c r="CQ464">
        <v>1</v>
      </c>
    </row>
    <row r="465" spans="93:95" x14ac:dyDescent="0.15">
      <c r="CO465" t="s">
        <v>1047</v>
      </c>
      <c r="CP465" t="s">
        <v>80</v>
      </c>
      <c r="CQ465">
        <v>1</v>
      </c>
    </row>
    <row r="466" spans="93:95" x14ac:dyDescent="0.15">
      <c r="CO466" t="s">
        <v>1116</v>
      </c>
      <c r="CP466" t="s">
        <v>50</v>
      </c>
      <c r="CQ466">
        <v>1</v>
      </c>
    </row>
    <row r="467" spans="93:95" x14ac:dyDescent="0.15">
      <c r="CO467" t="s">
        <v>349</v>
      </c>
      <c r="CP467" t="s">
        <v>67</v>
      </c>
      <c r="CQ467">
        <v>1</v>
      </c>
    </row>
    <row r="468" spans="93:95" x14ac:dyDescent="0.15">
      <c r="CO468" t="s">
        <v>146</v>
      </c>
      <c r="CP468" t="s">
        <v>80</v>
      </c>
      <c r="CQ468">
        <v>1</v>
      </c>
    </row>
    <row r="469" spans="93:95" x14ac:dyDescent="0.15">
      <c r="CO469" t="s">
        <v>493</v>
      </c>
      <c r="CP469" t="s">
        <v>67</v>
      </c>
      <c r="CQ469">
        <v>1</v>
      </c>
    </row>
    <row r="470" spans="93:95" x14ac:dyDescent="0.15">
      <c r="CO470" t="s">
        <v>936</v>
      </c>
      <c r="CP470" t="s">
        <v>592</v>
      </c>
      <c r="CQ470">
        <v>1</v>
      </c>
    </row>
    <row r="471" spans="93:95" x14ac:dyDescent="0.15">
      <c r="CO471" t="s">
        <v>814</v>
      </c>
      <c r="CP471" t="s">
        <v>80</v>
      </c>
      <c r="CQ471">
        <v>1</v>
      </c>
    </row>
    <row r="472" spans="93:95" x14ac:dyDescent="0.15">
      <c r="CO472" t="s">
        <v>375</v>
      </c>
      <c r="CP472" t="s">
        <v>80</v>
      </c>
      <c r="CQ472">
        <v>1</v>
      </c>
    </row>
    <row r="473" spans="93:95" x14ac:dyDescent="0.15">
      <c r="CO473" t="s">
        <v>472</v>
      </c>
      <c r="CP473" t="s">
        <v>25</v>
      </c>
      <c r="CQ473">
        <v>1</v>
      </c>
    </row>
    <row r="474" spans="93:95" x14ac:dyDescent="0.15">
      <c r="CO474" t="s">
        <v>326</v>
      </c>
      <c r="CP474" t="s">
        <v>327</v>
      </c>
      <c r="CQ474">
        <v>1</v>
      </c>
    </row>
    <row r="475" spans="93:95" x14ac:dyDescent="0.15">
      <c r="CO475" t="s">
        <v>354</v>
      </c>
      <c r="CP475" t="s">
        <v>50</v>
      </c>
      <c r="CQ475">
        <v>1</v>
      </c>
    </row>
    <row r="476" spans="93:95" x14ac:dyDescent="0.15">
      <c r="CO476" t="s">
        <v>1369</v>
      </c>
      <c r="CP476" t="s">
        <v>80</v>
      </c>
      <c r="CQ476">
        <v>1</v>
      </c>
    </row>
    <row r="477" spans="93:95" x14ac:dyDescent="0.15">
      <c r="CO477" t="s">
        <v>1084</v>
      </c>
      <c r="CP477" t="s">
        <v>49</v>
      </c>
      <c r="CQ477">
        <v>1</v>
      </c>
    </row>
    <row r="478" spans="93:95" x14ac:dyDescent="0.15">
      <c r="CO478" t="s">
        <v>822</v>
      </c>
      <c r="CP478" t="s">
        <v>80</v>
      </c>
      <c r="CQ478">
        <v>1</v>
      </c>
    </row>
    <row r="479" spans="93:95" x14ac:dyDescent="0.15">
      <c r="CO479" t="s">
        <v>1418</v>
      </c>
      <c r="CP479" t="s">
        <v>61</v>
      </c>
      <c r="CQ479">
        <v>1</v>
      </c>
    </row>
    <row r="480" spans="93:95" x14ac:dyDescent="0.15">
      <c r="CO480" t="s">
        <v>336</v>
      </c>
      <c r="CP480" t="s">
        <v>80</v>
      </c>
      <c r="CQ480">
        <v>1</v>
      </c>
    </row>
    <row r="481" spans="93:95" x14ac:dyDescent="0.15">
      <c r="CO481" t="s">
        <v>1266</v>
      </c>
      <c r="CP481" t="s">
        <v>25</v>
      </c>
      <c r="CQ481">
        <v>1</v>
      </c>
    </row>
    <row r="482" spans="93:95" x14ac:dyDescent="0.15">
      <c r="CO482" t="s">
        <v>510</v>
      </c>
      <c r="CP482" t="s">
        <v>80</v>
      </c>
      <c r="CQ482">
        <v>1</v>
      </c>
    </row>
    <row r="483" spans="93:95" x14ac:dyDescent="0.15">
      <c r="CO483" t="s">
        <v>920</v>
      </c>
      <c r="CP483" t="s">
        <v>87</v>
      </c>
      <c r="CQ483">
        <v>1</v>
      </c>
    </row>
    <row r="484" spans="93:95" x14ac:dyDescent="0.15">
      <c r="CO484" t="s">
        <v>503</v>
      </c>
      <c r="CP484" t="s">
        <v>50</v>
      </c>
      <c r="CQ484">
        <v>1</v>
      </c>
    </row>
    <row r="485" spans="93:95" x14ac:dyDescent="0.15">
      <c r="CO485" t="s">
        <v>890</v>
      </c>
      <c r="CP485" t="s">
        <v>80</v>
      </c>
      <c r="CQ485">
        <v>1</v>
      </c>
    </row>
    <row r="486" spans="93:95" x14ac:dyDescent="0.15">
      <c r="CO486" t="s">
        <v>1199</v>
      </c>
      <c r="CP486" t="s">
        <v>49</v>
      </c>
      <c r="CQ486">
        <v>1</v>
      </c>
    </row>
    <row r="487" spans="93:95" x14ac:dyDescent="0.15">
      <c r="CO487" t="s">
        <v>499</v>
      </c>
      <c r="CP487" t="s">
        <v>205</v>
      </c>
      <c r="CQ487">
        <v>1</v>
      </c>
    </row>
    <row r="488" spans="93:95" x14ac:dyDescent="0.15">
      <c r="CO488" t="s">
        <v>1042</v>
      </c>
      <c r="CP488" t="s">
        <v>87</v>
      </c>
      <c r="CQ488">
        <v>1</v>
      </c>
    </row>
    <row r="489" spans="93:95" x14ac:dyDescent="0.15">
      <c r="CO489" t="s">
        <v>1339</v>
      </c>
      <c r="CP489" t="s">
        <v>50</v>
      </c>
      <c r="CQ489">
        <v>1</v>
      </c>
    </row>
    <row r="490" spans="93:95" x14ac:dyDescent="0.15">
      <c r="CO490" t="s">
        <v>1368</v>
      </c>
      <c r="CP490" t="s">
        <v>27</v>
      </c>
      <c r="CQ490">
        <v>1</v>
      </c>
    </row>
    <row r="491" spans="93:95" x14ac:dyDescent="0.15">
      <c r="CO491" t="s">
        <v>1389</v>
      </c>
      <c r="CP491" t="s">
        <v>50</v>
      </c>
      <c r="CQ491">
        <v>1</v>
      </c>
    </row>
    <row r="492" spans="93:95" x14ac:dyDescent="0.15">
      <c r="CO492" t="s">
        <v>1076</v>
      </c>
      <c r="CP492" t="s">
        <v>49</v>
      </c>
      <c r="CQ492">
        <v>1</v>
      </c>
    </row>
    <row r="493" spans="93:95" x14ac:dyDescent="0.15">
      <c r="CO493" t="s">
        <v>1430</v>
      </c>
      <c r="CP493" t="s">
        <v>205</v>
      </c>
      <c r="CQ493">
        <v>1</v>
      </c>
    </row>
    <row r="494" spans="93:95" x14ac:dyDescent="0.15">
      <c r="CO494" t="s">
        <v>45</v>
      </c>
      <c r="CP494" t="s">
        <v>50</v>
      </c>
      <c r="CQ494">
        <v>1</v>
      </c>
    </row>
    <row r="495" spans="93:95" x14ac:dyDescent="0.15">
      <c r="CO495" t="s">
        <v>365</v>
      </c>
      <c r="CP495" t="s">
        <v>25</v>
      </c>
      <c r="CQ495">
        <v>1</v>
      </c>
    </row>
    <row r="496" spans="93:95" x14ac:dyDescent="0.15">
      <c r="CO496" t="s">
        <v>1580</v>
      </c>
      <c r="CP496" t="s">
        <v>67</v>
      </c>
      <c r="CQ496">
        <v>1</v>
      </c>
    </row>
    <row r="497" spans="93:95" x14ac:dyDescent="0.15">
      <c r="CO497" t="s">
        <v>679</v>
      </c>
      <c r="CP497" t="s">
        <v>680</v>
      </c>
      <c r="CQ497">
        <v>1</v>
      </c>
    </row>
    <row r="498" spans="93:95" x14ac:dyDescent="0.15">
      <c r="CO498" t="s">
        <v>497</v>
      </c>
      <c r="CP498" t="s">
        <v>87</v>
      </c>
      <c r="CQ498">
        <v>1</v>
      </c>
    </row>
    <row r="499" spans="93:95" x14ac:dyDescent="0.15">
      <c r="CO499" t="s">
        <v>1304</v>
      </c>
      <c r="CP499" t="s">
        <v>80</v>
      </c>
      <c r="CQ499">
        <v>1</v>
      </c>
    </row>
    <row r="500" spans="93:95" x14ac:dyDescent="0.15">
      <c r="CO500" t="s">
        <v>1166</v>
      </c>
      <c r="CP500" t="s">
        <v>80</v>
      </c>
      <c r="CQ500">
        <v>1</v>
      </c>
    </row>
    <row r="501" spans="93:95" x14ac:dyDescent="0.15">
      <c r="CO501" t="s">
        <v>475</v>
      </c>
      <c r="CP501" t="s">
        <v>67</v>
      </c>
      <c r="CQ501">
        <v>1</v>
      </c>
    </row>
    <row r="502" spans="93:95" x14ac:dyDescent="0.15">
      <c r="CO502" t="s">
        <v>1390</v>
      </c>
      <c r="CP502" t="s">
        <v>50</v>
      </c>
      <c r="CQ502">
        <v>1</v>
      </c>
    </row>
    <row r="503" spans="93:95" x14ac:dyDescent="0.15">
      <c r="CO503" t="s">
        <v>535</v>
      </c>
      <c r="CP503" t="s">
        <v>49</v>
      </c>
      <c r="CQ503">
        <v>1</v>
      </c>
    </row>
    <row r="504" spans="93:95" x14ac:dyDescent="0.15">
      <c r="CO504" t="s">
        <v>896</v>
      </c>
      <c r="CP504" t="s">
        <v>67</v>
      </c>
      <c r="CQ504">
        <v>1</v>
      </c>
    </row>
    <row r="505" spans="93:95" x14ac:dyDescent="0.15">
      <c r="CO505" t="s">
        <v>237</v>
      </c>
      <c r="CP505" t="s">
        <v>49</v>
      </c>
      <c r="CQ505">
        <v>1</v>
      </c>
    </row>
    <row r="506" spans="93:95" x14ac:dyDescent="0.15">
      <c r="CO506" t="s">
        <v>1177</v>
      </c>
      <c r="CP506" t="s">
        <v>27</v>
      </c>
      <c r="CQ506">
        <v>1</v>
      </c>
    </row>
    <row r="507" spans="93:95" x14ac:dyDescent="0.15">
      <c r="CO507" t="s">
        <v>242</v>
      </c>
      <c r="CP507" t="s">
        <v>80</v>
      </c>
      <c r="CQ507">
        <v>1</v>
      </c>
    </row>
    <row r="508" spans="93:95" x14ac:dyDescent="0.15">
      <c r="CO508" t="s">
        <v>754</v>
      </c>
      <c r="CP508" t="s">
        <v>87</v>
      </c>
      <c r="CQ508">
        <v>1</v>
      </c>
    </row>
    <row r="509" spans="93:95" x14ac:dyDescent="0.15">
      <c r="CO509" t="s">
        <v>539</v>
      </c>
      <c r="CP509" t="s">
        <v>50</v>
      </c>
      <c r="CQ509">
        <v>1</v>
      </c>
    </row>
    <row r="510" spans="93:95" x14ac:dyDescent="0.15">
      <c r="CO510" t="s">
        <v>688</v>
      </c>
      <c r="CP510" t="s">
        <v>80</v>
      </c>
      <c r="CQ510">
        <v>1</v>
      </c>
    </row>
    <row r="511" spans="93:95" x14ac:dyDescent="0.15">
      <c r="CO511" t="s">
        <v>946</v>
      </c>
      <c r="CP511" t="s">
        <v>80</v>
      </c>
      <c r="CQ511">
        <v>1</v>
      </c>
    </row>
    <row r="512" spans="93:95" x14ac:dyDescent="0.15">
      <c r="CO512" t="s">
        <v>736</v>
      </c>
      <c r="CP512" t="s">
        <v>190</v>
      </c>
      <c r="CQ512">
        <v>1</v>
      </c>
    </row>
    <row r="513" spans="93:95" x14ac:dyDescent="0.15">
      <c r="CO513" t="s">
        <v>933</v>
      </c>
      <c r="CP513" t="s">
        <v>100</v>
      </c>
      <c r="CQ513">
        <v>1</v>
      </c>
    </row>
    <row r="514" spans="93:95" x14ac:dyDescent="0.15">
      <c r="CO514" t="s">
        <v>329</v>
      </c>
      <c r="CP514" t="s">
        <v>67</v>
      </c>
      <c r="CQ514">
        <v>1</v>
      </c>
    </row>
    <row r="515" spans="93:95" x14ac:dyDescent="0.15">
      <c r="CO515" t="s">
        <v>461</v>
      </c>
      <c r="CP515" t="s">
        <v>67</v>
      </c>
      <c r="CQ515">
        <v>1</v>
      </c>
    </row>
    <row r="516" spans="93:95" x14ac:dyDescent="0.15">
      <c r="CO516" t="s">
        <v>1587</v>
      </c>
      <c r="CP516" t="s">
        <v>67</v>
      </c>
      <c r="CQ516">
        <v>1</v>
      </c>
    </row>
    <row r="517" spans="93:95" x14ac:dyDescent="0.15">
      <c r="CO517" t="s">
        <v>334</v>
      </c>
      <c r="CP517" t="s">
        <v>25</v>
      </c>
      <c r="CQ517">
        <v>1</v>
      </c>
    </row>
    <row r="518" spans="93:95" x14ac:dyDescent="0.15">
      <c r="CO518" t="s">
        <v>478</v>
      </c>
      <c r="CP518" t="s">
        <v>50</v>
      </c>
      <c r="CQ518">
        <v>1</v>
      </c>
    </row>
    <row r="519" spans="93:95" x14ac:dyDescent="0.15">
      <c r="CO519" t="s">
        <v>1170</v>
      </c>
      <c r="CP519" t="s">
        <v>87</v>
      </c>
      <c r="CQ519">
        <v>1</v>
      </c>
    </row>
    <row r="520" spans="93:95" x14ac:dyDescent="0.15">
      <c r="CO520" t="s">
        <v>677</v>
      </c>
      <c r="CP520" t="s">
        <v>80</v>
      </c>
      <c r="CQ520">
        <v>1</v>
      </c>
    </row>
    <row r="521" spans="93:95" x14ac:dyDescent="0.15">
      <c r="CO521" t="s">
        <v>1521</v>
      </c>
      <c r="CP521" t="s">
        <v>87</v>
      </c>
      <c r="CQ521">
        <v>1</v>
      </c>
    </row>
    <row r="522" spans="93:95" x14ac:dyDescent="0.15">
      <c r="CO522" t="s">
        <v>683</v>
      </c>
      <c r="CP522" t="s">
        <v>80</v>
      </c>
      <c r="CQ522">
        <v>1</v>
      </c>
    </row>
    <row r="523" spans="93:95" x14ac:dyDescent="0.15">
      <c r="CO523" t="s">
        <v>310</v>
      </c>
      <c r="CP523" t="s">
        <v>134</v>
      </c>
      <c r="CQ523">
        <v>1</v>
      </c>
    </row>
    <row r="524" spans="93:95" x14ac:dyDescent="0.15">
      <c r="CO524" t="s">
        <v>1477</v>
      </c>
      <c r="CP524" t="s">
        <v>80</v>
      </c>
      <c r="CQ524">
        <v>1</v>
      </c>
    </row>
    <row r="525" spans="93:95" x14ac:dyDescent="0.15">
      <c r="CO525" t="s">
        <v>942</v>
      </c>
      <c r="CP525" t="s">
        <v>87</v>
      </c>
      <c r="CQ525">
        <v>1</v>
      </c>
    </row>
    <row r="526" spans="93:95" x14ac:dyDescent="0.15">
      <c r="CO526" t="s">
        <v>917</v>
      </c>
      <c r="CP526" t="s">
        <v>50</v>
      </c>
      <c r="CQ526">
        <v>1</v>
      </c>
    </row>
    <row r="527" spans="93:95" x14ac:dyDescent="0.15">
      <c r="CO527" t="s">
        <v>1307</v>
      </c>
      <c r="CP527" t="s">
        <v>192</v>
      </c>
      <c r="CQ527">
        <v>1</v>
      </c>
    </row>
    <row r="528" spans="93:95" x14ac:dyDescent="0.15">
      <c r="CO528" t="s">
        <v>1305</v>
      </c>
      <c r="CP528" t="s">
        <v>80</v>
      </c>
      <c r="CQ528">
        <v>1</v>
      </c>
    </row>
    <row r="529" spans="93:95" x14ac:dyDescent="0.15">
      <c r="CO529" t="s">
        <v>1203</v>
      </c>
      <c r="CP529" t="s">
        <v>169</v>
      </c>
      <c r="CQ529">
        <v>1</v>
      </c>
    </row>
    <row r="530" spans="93:95" x14ac:dyDescent="0.15">
      <c r="CO530" t="s">
        <v>323</v>
      </c>
      <c r="CP530" t="s">
        <v>50</v>
      </c>
      <c r="CQ530">
        <v>1</v>
      </c>
    </row>
    <row r="531" spans="93:95" x14ac:dyDescent="0.15">
      <c r="CO531" t="s">
        <v>103</v>
      </c>
      <c r="CP531" t="s">
        <v>80</v>
      </c>
      <c r="CQ531">
        <v>1</v>
      </c>
    </row>
    <row r="532" spans="93:95" x14ac:dyDescent="0.15">
      <c r="CO532" t="s">
        <v>1288</v>
      </c>
      <c r="CP532" t="s">
        <v>50</v>
      </c>
      <c r="CQ532">
        <v>1</v>
      </c>
    </row>
    <row r="533" spans="93:95" x14ac:dyDescent="0.15">
      <c r="CO533" t="s">
        <v>385</v>
      </c>
      <c r="CP533" t="s">
        <v>80</v>
      </c>
      <c r="CQ533">
        <v>1</v>
      </c>
    </row>
    <row r="534" spans="93:95" x14ac:dyDescent="0.15">
      <c r="CO534" t="s">
        <v>908</v>
      </c>
      <c r="CP534" t="s">
        <v>49</v>
      </c>
      <c r="CQ534">
        <v>1</v>
      </c>
    </row>
    <row r="535" spans="93:95" x14ac:dyDescent="0.15">
      <c r="CO535" t="s">
        <v>1310</v>
      </c>
      <c r="CP535" t="s">
        <v>521</v>
      </c>
      <c r="CQ535">
        <v>1</v>
      </c>
    </row>
    <row r="536" spans="93:95" x14ac:dyDescent="0.15">
      <c r="CO536" t="s">
        <v>959</v>
      </c>
      <c r="CP536" t="s">
        <v>87</v>
      </c>
      <c r="CQ536">
        <v>1</v>
      </c>
    </row>
    <row r="537" spans="93:95" x14ac:dyDescent="0.15">
      <c r="CO537" t="s">
        <v>348</v>
      </c>
      <c r="CP537" t="s">
        <v>80</v>
      </c>
      <c r="CQ537">
        <v>1</v>
      </c>
    </row>
    <row r="538" spans="93:95" x14ac:dyDescent="0.15">
      <c r="CO538" t="s">
        <v>1394</v>
      </c>
      <c r="CP538" t="s">
        <v>80</v>
      </c>
      <c r="CQ538">
        <v>1</v>
      </c>
    </row>
    <row r="539" spans="93:95" x14ac:dyDescent="0.15">
      <c r="CO539" t="s">
        <v>1325</v>
      </c>
      <c r="CP539" t="s">
        <v>87</v>
      </c>
      <c r="CQ539">
        <v>1</v>
      </c>
    </row>
    <row r="540" spans="93:95" x14ac:dyDescent="0.15">
      <c r="CO540" t="s">
        <v>1250</v>
      </c>
      <c r="CP540" t="s">
        <v>134</v>
      </c>
      <c r="CQ540">
        <v>1</v>
      </c>
    </row>
    <row r="541" spans="93:95" x14ac:dyDescent="0.15">
      <c r="CO541" t="s">
        <v>1290</v>
      </c>
      <c r="CP541" t="s">
        <v>50</v>
      </c>
      <c r="CQ541">
        <v>1</v>
      </c>
    </row>
    <row r="542" spans="93:95" x14ac:dyDescent="0.15">
      <c r="CO542" t="s">
        <v>537</v>
      </c>
      <c r="CP542" t="s">
        <v>25</v>
      </c>
      <c r="CQ542">
        <v>1</v>
      </c>
    </row>
    <row r="543" spans="93:95" x14ac:dyDescent="0.15">
      <c r="CO543" t="s">
        <v>1340</v>
      </c>
      <c r="CP543" t="s">
        <v>205</v>
      </c>
      <c r="CQ543">
        <v>1</v>
      </c>
    </row>
    <row r="544" spans="93:95" x14ac:dyDescent="0.15">
      <c r="CO544" t="s">
        <v>1572</v>
      </c>
      <c r="CP544" t="s">
        <v>67</v>
      </c>
      <c r="CQ544">
        <v>1</v>
      </c>
    </row>
    <row r="545" spans="93:95" x14ac:dyDescent="0.15">
      <c r="CO545" t="s">
        <v>312</v>
      </c>
      <c r="CP545" t="s">
        <v>181</v>
      </c>
      <c r="CQ545">
        <v>1</v>
      </c>
    </row>
    <row r="546" spans="93:95" x14ac:dyDescent="0.15">
      <c r="CO546" t="s">
        <v>1507</v>
      </c>
      <c r="CP546" t="s">
        <v>87</v>
      </c>
      <c r="CQ546">
        <v>1</v>
      </c>
    </row>
    <row r="547" spans="93:95" x14ac:dyDescent="0.15">
      <c r="CO547" t="s">
        <v>1508</v>
      </c>
      <c r="CP547" t="s">
        <v>87</v>
      </c>
      <c r="CQ547">
        <v>1</v>
      </c>
    </row>
    <row r="548" spans="93:95" x14ac:dyDescent="0.15">
      <c r="CO548" t="s">
        <v>319</v>
      </c>
      <c r="CP548" t="s">
        <v>27</v>
      </c>
      <c r="CQ548">
        <v>1</v>
      </c>
    </row>
    <row r="549" spans="93:95" x14ac:dyDescent="0.15">
      <c r="CO549" t="s">
        <v>1524</v>
      </c>
      <c r="CP549" t="s">
        <v>87</v>
      </c>
      <c r="CQ549">
        <v>1</v>
      </c>
    </row>
    <row r="550" spans="93:95" x14ac:dyDescent="0.15">
      <c r="CO550" t="s">
        <v>374</v>
      </c>
      <c r="CP550" t="s">
        <v>80</v>
      </c>
      <c r="CQ550">
        <v>1</v>
      </c>
    </row>
    <row r="551" spans="93:95" x14ac:dyDescent="0.15">
      <c r="CO551" t="s">
        <v>505</v>
      </c>
      <c r="CP551" t="s">
        <v>87</v>
      </c>
      <c r="CQ551">
        <v>1</v>
      </c>
    </row>
    <row r="552" spans="93:95" x14ac:dyDescent="0.15">
      <c r="CO552" t="s">
        <v>275</v>
      </c>
      <c r="CP552" t="s">
        <v>49</v>
      </c>
      <c r="CQ552">
        <v>1</v>
      </c>
    </row>
    <row r="553" spans="93:95" x14ac:dyDescent="0.15">
      <c r="CO553" t="s">
        <v>1423</v>
      </c>
      <c r="CP553" t="s">
        <v>110</v>
      </c>
      <c r="CQ553">
        <v>1</v>
      </c>
    </row>
    <row r="554" spans="93:95" x14ac:dyDescent="0.15">
      <c r="CO554" t="s">
        <v>1451</v>
      </c>
      <c r="CP554" t="s">
        <v>80</v>
      </c>
      <c r="CQ554">
        <v>1</v>
      </c>
    </row>
    <row r="555" spans="93:95" x14ac:dyDescent="0.15">
      <c r="CO555" t="s">
        <v>916</v>
      </c>
      <c r="CP555" t="s">
        <v>80</v>
      </c>
      <c r="CQ555">
        <v>1</v>
      </c>
    </row>
    <row r="556" spans="93:95" x14ac:dyDescent="0.15">
      <c r="CO556" t="s">
        <v>328</v>
      </c>
      <c r="CP556" t="s">
        <v>60</v>
      </c>
      <c r="CQ556">
        <v>1</v>
      </c>
    </row>
    <row r="557" spans="93:95" x14ac:dyDescent="0.15">
      <c r="CO557" t="s">
        <v>1050</v>
      </c>
      <c r="CP557" t="s">
        <v>178</v>
      </c>
      <c r="CQ557">
        <v>1</v>
      </c>
    </row>
    <row r="558" spans="93:95" x14ac:dyDescent="0.15">
      <c r="CO558" t="s">
        <v>152</v>
      </c>
      <c r="CP558" t="s">
        <v>87</v>
      </c>
      <c r="CQ558">
        <v>1</v>
      </c>
    </row>
    <row r="559" spans="93:95" x14ac:dyDescent="0.15">
      <c r="CO559" t="s">
        <v>494</v>
      </c>
      <c r="CP559" t="s">
        <v>27</v>
      </c>
      <c r="CQ559">
        <v>1</v>
      </c>
    </row>
    <row r="560" spans="93:95" x14ac:dyDescent="0.15">
      <c r="CO560" t="s">
        <v>954</v>
      </c>
      <c r="CP560" t="s">
        <v>80</v>
      </c>
      <c r="CQ560">
        <v>1</v>
      </c>
    </row>
    <row r="561" spans="93:95" x14ac:dyDescent="0.15">
      <c r="CO561" t="s">
        <v>686</v>
      </c>
      <c r="CP561" t="s">
        <v>87</v>
      </c>
      <c r="CQ561">
        <v>1</v>
      </c>
    </row>
    <row r="562" spans="93:95" x14ac:dyDescent="0.15">
      <c r="CO562" t="s">
        <v>367</v>
      </c>
      <c r="CP562" t="s">
        <v>27</v>
      </c>
      <c r="CQ562">
        <v>1</v>
      </c>
    </row>
    <row r="563" spans="93:95" x14ac:dyDescent="0.15">
      <c r="CO563" t="s">
        <v>552</v>
      </c>
      <c r="CP563" t="s">
        <v>67</v>
      </c>
      <c r="CQ563">
        <v>1</v>
      </c>
    </row>
    <row r="564" spans="93:95" x14ac:dyDescent="0.15">
      <c r="CO564" t="s">
        <v>150</v>
      </c>
      <c r="CP564" t="s">
        <v>62</v>
      </c>
      <c r="CQ564">
        <v>1</v>
      </c>
    </row>
    <row r="565" spans="93:95" x14ac:dyDescent="0.15">
      <c r="CO565" t="s">
        <v>940</v>
      </c>
      <c r="CP565" t="s">
        <v>80</v>
      </c>
      <c r="CQ565">
        <v>1</v>
      </c>
    </row>
    <row r="566" spans="93:95" x14ac:dyDescent="0.15">
      <c r="CO566" t="s">
        <v>1122</v>
      </c>
      <c r="CP566" t="s">
        <v>80</v>
      </c>
      <c r="CQ566">
        <v>1</v>
      </c>
    </row>
    <row r="567" spans="93:95" x14ac:dyDescent="0.15">
      <c r="CO567" t="s">
        <v>540</v>
      </c>
      <c r="CP567" t="s">
        <v>62</v>
      </c>
      <c r="CQ567">
        <v>1</v>
      </c>
    </row>
    <row r="568" spans="93:95" x14ac:dyDescent="0.15">
      <c r="CO568" t="s">
        <v>1584</v>
      </c>
      <c r="CP568" t="s">
        <v>67</v>
      </c>
      <c r="CQ568">
        <v>1</v>
      </c>
    </row>
    <row r="569" spans="93:95" x14ac:dyDescent="0.15">
      <c r="CO569" t="s">
        <v>479</v>
      </c>
      <c r="CP569" t="s">
        <v>80</v>
      </c>
      <c r="CQ569">
        <v>1</v>
      </c>
    </row>
    <row r="570" spans="93:95" x14ac:dyDescent="0.15">
      <c r="CO570" t="s">
        <v>1098</v>
      </c>
      <c r="CP570" t="s">
        <v>80</v>
      </c>
      <c r="CQ570">
        <v>1</v>
      </c>
    </row>
    <row r="571" spans="93:95" x14ac:dyDescent="0.15">
      <c r="CO571" t="s">
        <v>1504</v>
      </c>
      <c r="CP571" t="s">
        <v>87</v>
      </c>
      <c r="CQ571">
        <v>1</v>
      </c>
    </row>
    <row r="572" spans="93:95" x14ac:dyDescent="0.15">
      <c r="CO572" t="s">
        <v>1034</v>
      </c>
      <c r="CP572" t="s">
        <v>80</v>
      </c>
      <c r="CQ572">
        <v>1</v>
      </c>
    </row>
    <row r="573" spans="93:95" x14ac:dyDescent="0.15">
      <c r="CO573" t="s">
        <v>1239</v>
      </c>
      <c r="CP573" t="s">
        <v>1032</v>
      </c>
      <c r="CQ573">
        <v>1</v>
      </c>
    </row>
    <row r="574" spans="93:95" x14ac:dyDescent="0.15">
      <c r="CO574" t="s">
        <v>725</v>
      </c>
      <c r="CP574" t="s">
        <v>87</v>
      </c>
      <c r="CQ574">
        <v>1</v>
      </c>
    </row>
    <row r="575" spans="93:95" x14ac:dyDescent="0.15">
      <c r="CO575" t="s">
        <v>919</v>
      </c>
      <c r="CP575" t="s">
        <v>87</v>
      </c>
      <c r="CQ575">
        <v>1</v>
      </c>
    </row>
    <row r="576" spans="93:95" x14ac:dyDescent="0.15">
      <c r="CO576" t="s">
        <v>278</v>
      </c>
      <c r="CP576" t="s">
        <v>190</v>
      </c>
      <c r="CQ576">
        <v>1</v>
      </c>
    </row>
    <row r="577" spans="93:95" x14ac:dyDescent="0.15">
      <c r="CO577" t="s">
        <v>1505</v>
      </c>
      <c r="CP577" t="s">
        <v>87</v>
      </c>
      <c r="CQ577">
        <v>1</v>
      </c>
    </row>
    <row r="578" spans="93:95" x14ac:dyDescent="0.15">
      <c r="CO578" t="s">
        <v>678</v>
      </c>
      <c r="CP578" t="s">
        <v>455</v>
      </c>
      <c r="CQ578">
        <v>1</v>
      </c>
    </row>
    <row r="579" spans="93:95" x14ac:dyDescent="0.15">
      <c r="CO579" t="s">
        <v>127</v>
      </c>
      <c r="CP579" t="s">
        <v>80</v>
      </c>
      <c r="CQ579">
        <v>1</v>
      </c>
    </row>
    <row r="580" spans="93:95" x14ac:dyDescent="0.15">
      <c r="CO580" t="s">
        <v>291</v>
      </c>
      <c r="CP580" t="s">
        <v>80</v>
      </c>
      <c r="CQ580">
        <v>1</v>
      </c>
    </row>
    <row r="581" spans="93:95" x14ac:dyDescent="0.15">
      <c r="CO581" t="s">
        <v>1059</v>
      </c>
      <c r="CP581" t="s">
        <v>134</v>
      </c>
      <c r="CQ581">
        <v>1</v>
      </c>
    </row>
    <row r="582" spans="93:95" x14ac:dyDescent="0.15">
      <c r="CO582" t="s">
        <v>1363</v>
      </c>
      <c r="CP582" t="s">
        <v>49</v>
      </c>
      <c r="CQ582">
        <v>1</v>
      </c>
    </row>
    <row r="583" spans="93:95" x14ac:dyDescent="0.15">
      <c r="CO583" t="s">
        <v>477</v>
      </c>
      <c r="CP583" t="s">
        <v>50</v>
      </c>
      <c r="CQ583">
        <v>1</v>
      </c>
    </row>
    <row r="584" spans="93:95" x14ac:dyDescent="0.15">
      <c r="CO584" t="s">
        <v>710</v>
      </c>
      <c r="CP584" t="s">
        <v>27</v>
      </c>
      <c r="CQ584">
        <v>1</v>
      </c>
    </row>
    <row r="585" spans="93:95" x14ac:dyDescent="0.15">
      <c r="CO585" t="s">
        <v>523</v>
      </c>
      <c r="CP585" t="s">
        <v>173</v>
      </c>
      <c r="CQ585">
        <v>1</v>
      </c>
    </row>
    <row r="586" spans="93:95" x14ac:dyDescent="0.15">
      <c r="CO586" t="s">
        <v>957</v>
      </c>
      <c r="CP586" t="s">
        <v>110</v>
      </c>
      <c r="CQ586">
        <v>1</v>
      </c>
    </row>
    <row r="587" spans="93:95" x14ac:dyDescent="0.15">
      <c r="CO587" t="s">
        <v>1230</v>
      </c>
      <c r="CP587" t="s">
        <v>27</v>
      </c>
      <c r="CQ587">
        <v>1</v>
      </c>
    </row>
    <row r="588" spans="93:95" x14ac:dyDescent="0.15">
      <c r="CO588" t="s">
        <v>398</v>
      </c>
      <c r="CP588" t="s">
        <v>25</v>
      </c>
      <c r="CQ588">
        <v>1</v>
      </c>
    </row>
    <row r="589" spans="93:95" x14ac:dyDescent="0.15">
      <c r="CO589" t="s">
        <v>779</v>
      </c>
      <c r="CP589" t="s">
        <v>110</v>
      </c>
      <c r="CQ589">
        <v>1</v>
      </c>
    </row>
    <row r="590" spans="93:95" x14ac:dyDescent="0.15">
      <c r="CO590" t="s">
        <v>506</v>
      </c>
      <c r="CP590" t="s">
        <v>87</v>
      </c>
      <c r="CQ590">
        <v>1</v>
      </c>
    </row>
    <row r="591" spans="93:95" x14ac:dyDescent="0.15">
      <c r="CO591" t="s">
        <v>1439</v>
      </c>
      <c r="CP591" t="s">
        <v>62</v>
      </c>
      <c r="CQ591">
        <v>1</v>
      </c>
    </row>
    <row r="592" spans="93:95" x14ac:dyDescent="0.15">
      <c r="CO592" t="s">
        <v>360</v>
      </c>
      <c r="CP592" t="s">
        <v>134</v>
      </c>
      <c r="CQ592">
        <v>1</v>
      </c>
    </row>
    <row r="593" spans="93:95" x14ac:dyDescent="0.15">
      <c r="CO593" t="s">
        <v>1312</v>
      </c>
      <c r="CP593" t="s">
        <v>100</v>
      </c>
      <c r="CQ593">
        <v>1</v>
      </c>
    </row>
    <row r="594" spans="93:95" x14ac:dyDescent="0.15">
      <c r="CO594" t="s">
        <v>1108</v>
      </c>
      <c r="CP594" t="s">
        <v>80</v>
      </c>
      <c r="CQ594">
        <v>1</v>
      </c>
    </row>
    <row r="595" spans="93:95" x14ac:dyDescent="0.15">
      <c r="CO595" t="s">
        <v>550</v>
      </c>
      <c r="CP595" t="s">
        <v>67</v>
      </c>
      <c r="CQ595">
        <v>1</v>
      </c>
    </row>
    <row r="596" spans="93:95" x14ac:dyDescent="0.15">
      <c r="CO596" t="s">
        <v>1444</v>
      </c>
      <c r="CP596" t="s">
        <v>62</v>
      </c>
      <c r="CQ596">
        <v>1</v>
      </c>
    </row>
    <row r="597" spans="93:95" x14ac:dyDescent="0.15">
      <c r="CO597" t="s">
        <v>699</v>
      </c>
      <c r="CP597" t="s">
        <v>67</v>
      </c>
      <c r="CQ597">
        <v>1</v>
      </c>
    </row>
    <row r="598" spans="93:95" x14ac:dyDescent="0.15">
      <c r="CO598" t="s">
        <v>555</v>
      </c>
      <c r="CP598" t="s">
        <v>80</v>
      </c>
      <c r="CQ598">
        <v>1</v>
      </c>
    </row>
    <row r="599" spans="93:95" x14ac:dyDescent="0.15">
      <c r="CO599" t="s">
        <v>1193</v>
      </c>
      <c r="CP599" t="s">
        <v>87</v>
      </c>
      <c r="CQ599">
        <v>1</v>
      </c>
    </row>
    <row r="600" spans="93:95" x14ac:dyDescent="0.15">
      <c r="CO600" t="s">
        <v>1117</v>
      </c>
      <c r="CP600" t="s">
        <v>67</v>
      </c>
      <c r="CQ600">
        <v>1</v>
      </c>
    </row>
    <row r="601" spans="93:95" x14ac:dyDescent="0.15">
      <c r="CO601" t="s">
        <v>502</v>
      </c>
      <c r="CP601" t="s">
        <v>80</v>
      </c>
      <c r="CQ601">
        <v>1</v>
      </c>
    </row>
    <row r="602" spans="93:95" x14ac:dyDescent="0.15">
      <c r="CO602" t="s">
        <v>939</v>
      </c>
      <c r="CP602" t="s">
        <v>80</v>
      </c>
      <c r="CQ602">
        <v>1</v>
      </c>
    </row>
    <row r="603" spans="93:95" x14ac:dyDescent="0.15">
      <c r="CO603" t="s">
        <v>1085</v>
      </c>
      <c r="CP603" t="s">
        <v>62</v>
      </c>
      <c r="CQ603">
        <v>1</v>
      </c>
    </row>
    <row r="604" spans="93:95" x14ac:dyDescent="0.15">
      <c r="CO604" t="s">
        <v>1549</v>
      </c>
      <c r="CP604" t="s">
        <v>1032</v>
      </c>
      <c r="CQ604">
        <v>1</v>
      </c>
    </row>
    <row r="605" spans="93:95" x14ac:dyDescent="0.15">
      <c r="CO605" t="s">
        <v>393</v>
      </c>
      <c r="CP605" t="s">
        <v>50</v>
      </c>
      <c r="CQ605">
        <v>1</v>
      </c>
    </row>
    <row r="606" spans="93:95" x14ac:dyDescent="0.15">
      <c r="CO606" t="s">
        <v>1633</v>
      </c>
      <c r="CQ606">
        <v>618</v>
      </c>
    </row>
  </sheetData>
  <sortState ref="HI2:HJ30">
    <sortCondition descending="1" ref="HJ2:HJ30"/>
  </sortState>
  <phoneticPr fontId="3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39"/>
  <sheetViews>
    <sheetView tabSelected="1" workbookViewId="0">
      <selection activeCell="O20" sqref="O20"/>
    </sheetView>
  </sheetViews>
  <sheetFormatPr defaultColWidth="11.25" defaultRowHeight="13.5" x14ac:dyDescent="0.15"/>
  <sheetData>
    <row r="1" spans="1:103" s="1" customFormat="1" ht="45.75" customHeight="1" x14ac:dyDescent="0.15">
      <c r="A1" s="1" t="s">
        <v>1755</v>
      </c>
      <c r="B1" s="1" t="s">
        <v>1727</v>
      </c>
      <c r="C1" s="1" t="s">
        <v>1753</v>
      </c>
      <c r="D1" s="1" t="s">
        <v>1777</v>
      </c>
      <c r="E1" s="1" t="s">
        <v>1756</v>
      </c>
      <c r="F1" s="1" t="s">
        <v>1727</v>
      </c>
      <c r="G1" s="1" t="s">
        <v>1753</v>
      </c>
      <c r="H1" s="1" t="s">
        <v>1777</v>
      </c>
      <c r="I1" s="1" t="s">
        <v>1754</v>
      </c>
      <c r="J1" s="1" t="s">
        <v>1727</v>
      </c>
      <c r="K1" s="1" t="s">
        <v>1753</v>
      </c>
      <c r="L1" s="1" t="s">
        <v>1777</v>
      </c>
      <c r="M1" s="1" t="s">
        <v>1757</v>
      </c>
      <c r="N1" s="1" t="s">
        <v>1727</v>
      </c>
      <c r="O1" s="1" t="s">
        <v>1753</v>
      </c>
      <c r="P1" s="1" t="s">
        <v>1777</v>
      </c>
      <c r="Q1" s="1" t="s">
        <v>1758</v>
      </c>
      <c r="R1" s="1" t="s">
        <v>1727</v>
      </c>
      <c r="S1" s="1" t="s">
        <v>1753</v>
      </c>
      <c r="T1" s="1" t="s">
        <v>1777</v>
      </c>
      <c r="U1" s="1" t="s">
        <v>1759</v>
      </c>
      <c r="V1" s="1" t="s">
        <v>1727</v>
      </c>
      <c r="W1" s="1" t="s">
        <v>1753</v>
      </c>
      <c r="X1" s="1" t="s">
        <v>1777</v>
      </c>
      <c r="Y1" s="1" t="s">
        <v>1760</v>
      </c>
      <c r="Z1" s="1" t="s">
        <v>1727</v>
      </c>
      <c r="AA1" s="1" t="s">
        <v>1753</v>
      </c>
      <c r="AB1" s="1" t="s">
        <v>1777</v>
      </c>
      <c r="AC1" s="1" t="s">
        <v>1761</v>
      </c>
      <c r="AD1" s="1" t="s">
        <v>1727</v>
      </c>
      <c r="AE1" s="1" t="s">
        <v>1753</v>
      </c>
      <c r="AF1" s="1" t="s">
        <v>1777</v>
      </c>
      <c r="AG1" s="1" t="s">
        <v>1762</v>
      </c>
      <c r="AH1" s="1" t="s">
        <v>1727</v>
      </c>
      <c r="AI1" s="1" t="s">
        <v>1753</v>
      </c>
      <c r="AJ1" s="1" t="s">
        <v>1777</v>
      </c>
      <c r="AK1" s="1" t="s">
        <v>1763</v>
      </c>
      <c r="AL1" s="1" t="s">
        <v>1727</v>
      </c>
      <c r="AM1" s="1" t="s">
        <v>1753</v>
      </c>
      <c r="AN1" s="1" t="s">
        <v>1777</v>
      </c>
      <c r="AO1" s="1" t="s">
        <v>1631</v>
      </c>
      <c r="AP1" s="1" t="s">
        <v>1727</v>
      </c>
      <c r="AQ1" s="1" t="s">
        <v>1753</v>
      </c>
      <c r="AR1" s="1" t="s">
        <v>1777</v>
      </c>
      <c r="AS1" s="1" t="s">
        <v>1764</v>
      </c>
      <c r="AT1" s="1" t="s">
        <v>1727</v>
      </c>
      <c r="AU1" s="1" t="s">
        <v>1753</v>
      </c>
      <c r="AV1" s="1" t="s">
        <v>1777</v>
      </c>
      <c r="AW1" s="1" t="s">
        <v>1765</v>
      </c>
      <c r="AX1" s="1" t="s">
        <v>1727</v>
      </c>
      <c r="AY1" s="1" t="s">
        <v>1753</v>
      </c>
      <c r="AZ1" s="1" t="s">
        <v>1777</v>
      </c>
      <c r="BA1" s="1" t="s">
        <v>1766</v>
      </c>
      <c r="BB1" s="1" t="s">
        <v>1727</v>
      </c>
      <c r="BC1" s="1" t="s">
        <v>1753</v>
      </c>
      <c r="BD1" s="1" t="s">
        <v>1777</v>
      </c>
      <c r="BE1" s="1" t="s">
        <v>1767</v>
      </c>
      <c r="BF1" s="1" t="s">
        <v>1727</v>
      </c>
      <c r="BG1" s="1" t="s">
        <v>1753</v>
      </c>
      <c r="BH1" s="1" t="s">
        <v>1777</v>
      </c>
      <c r="BI1" s="1" t="s">
        <v>1768</v>
      </c>
      <c r="BJ1" s="1" t="s">
        <v>1727</v>
      </c>
      <c r="BK1" s="1" t="s">
        <v>1753</v>
      </c>
      <c r="BL1" s="1" t="s">
        <v>1777</v>
      </c>
      <c r="BM1" s="1" t="s">
        <v>1769</v>
      </c>
      <c r="BN1" s="1" t="s">
        <v>1727</v>
      </c>
      <c r="BO1" s="1" t="s">
        <v>1753</v>
      </c>
      <c r="BP1" s="1" t="s">
        <v>1777</v>
      </c>
      <c r="BQ1" s="1" t="s">
        <v>1632</v>
      </c>
      <c r="BR1" s="1" t="s">
        <v>1727</v>
      </c>
      <c r="BS1" s="1" t="s">
        <v>1753</v>
      </c>
      <c r="BT1" s="1" t="s">
        <v>1777</v>
      </c>
      <c r="BU1" s="1" t="s">
        <v>1770</v>
      </c>
      <c r="BV1" s="1" t="s">
        <v>1727</v>
      </c>
      <c r="BW1" s="1" t="s">
        <v>1753</v>
      </c>
      <c r="BX1" s="1" t="s">
        <v>1777</v>
      </c>
      <c r="BY1" s="1" t="s">
        <v>1771</v>
      </c>
      <c r="BZ1" s="1" t="s">
        <v>1727</v>
      </c>
      <c r="CA1" s="1" t="s">
        <v>1753</v>
      </c>
      <c r="CB1" s="1" t="s">
        <v>1777</v>
      </c>
      <c r="CC1" s="1" t="s">
        <v>1772</v>
      </c>
      <c r="CD1" s="1" t="s">
        <v>1727</v>
      </c>
      <c r="CE1" s="1" t="s">
        <v>1753</v>
      </c>
      <c r="CF1" s="1" t="s">
        <v>1777</v>
      </c>
      <c r="CG1" s="1" t="s">
        <v>1773</v>
      </c>
      <c r="CH1" s="1" t="s">
        <v>1727</v>
      </c>
      <c r="CI1" s="1" t="s">
        <v>1753</v>
      </c>
      <c r="CJ1" s="1" t="s">
        <v>1777</v>
      </c>
      <c r="CK1" s="1" t="s">
        <v>1774</v>
      </c>
      <c r="CL1" s="1" t="s">
        <v>1727</v>
      </c>
      <c r="CM1" s="1" t="s">
        <v>1753</v>
      </c>
      <c r="CN1" s="1" t="s">
        <v>1777</v>
      </c>
      <c r="CO1" s="1" t="s">
        <v>1775</v>
      </c>
      <c r="CP1" s="1" t="s">
        <v>1727</v>
      </c>
      <c r="CQ1" s="1" t="s">
        <v>1753</v>
      </c>
      <c r="CR1" s="1" t="s">
        <v>1777</v>
      </c>
      <c r="CS1" s="1" t="s">
        <v>1776</v>
      </c>
      <c r="CT1" s="1" t="s">
        <v>1727</v>
      </c>
      <c r="CU1" s="1" t="s">
        <v>1753</v>
      </c>
      <c r="CV1" s="1" t="s">
        <v>1777</v>
      </c>
      <c r="CX1" s="1" t="s">
        <v>0</v>
      </c>
    </row>
    <row r="2" spans="1:103" x14ac:dyDescent="0.15">
      <c r="A2" t="s">
        <v>23</v>
      </c>
      <c r="B2">
        <v>68</v>
      </c>
      <c r="C2">
        <v>582</v>
      </c>
      <c r="D2">
        <v>2</v>
      </c>
      <c r="E2" t="s">
        <v>5</v>
      </c>
      <c r="F2">
        <v>515</v>
      </c>
      <c r="G2">
        <v>4746</v>
      </c>
      <c r="H2">
        <v>42</v>
      </c>
      <c r="I2" t="s">
        <v>5</v>
      </c>
      <c r="J2">
        <v>398</v>
      </c>
      <c r="K2">
        <v>4032</v>
      </c>
      <c r="L2">
        <v>70</v>
      </c>
      <c r="M2" t="s">
        <v>5</v>
      </c>
      <c r="N2">
        <v>163</v>
      </c>
      <c r="O2">
        <v>1488</v>
      </c>
      <c r="P2">
        <v>13</v>
      </c>
      <c r="Q2" t="s">
        <v>5</v>
      </c>
      <c r="R2">
        <v>250</v>
      </c>
      <c r="S2">
        <v>2198</v>
      </c>
      <c r="T2">
        <v>10</v>
      </c>
      <c r="U2" t="s">
        <v>33</v>
      </c>
      <c r="V2">
        <v>77</v>
      </c>
      <c r="W2">
        <v>712</v>
      </c>
      <c r="X2">
        <v>8</v>
      </c>
      <c r="Y2" t="s">
        <v>5</v>
      </c>
      <c r="Z2">
        <v>283</v>
      </c>
      <c r="AA2">
        <v>2668</v>
      </c>
      <c r="AB2">
        <v>27</v>
      </c>
      <c r="AC2" t="s">
        <v>5</v>
      </c>
      <c r="AD2">
        <v>177</v>
      </c>
      <c r="AE2">
        <v>1594</v>
      </c>
      <c r="AF2">
        <v>14</v>
      </c>
      <c r="AG2" t="s">
        <v>20</v>
      </c>
      <c r="AH2">
        <v>241</v>
      </c>
      <c r="AI2">
        <v>2036</v>
      </c>
      <c r="AJ2">
        <v>8</v>
      </c>
      <c r="AK2" t="s">
        <v>5</v>
      </c>
      <c r="AL2">
        <v>83</v>
      </c>
      <c r="AM2">
        <v>726</v>
      </c>
      <c r="AN2">
        <v>4</v>
      </c>
      <c r="AO2" t="s">
        <v>5</v>
      </c>
      <c r="AP2">
        <v>283</v>
      </c>
      <c r="AQ2">
        <v>2626</v>
      </c>
      <c r="AR2">
        <v>28</v>
      </c>
      <c r="AS2" t="s">
        <v>5</v>
      </c>
      <c r="AT2">
        <v>83</v>
      </c>
      <c r="AU2">
        <v>806</v>
      </c>
      <c r="AV2">
        <v>10</v>
      </c>
      <c r="AW2" t="s">
        <v>5</v>
      </c>
      <c r="AX2">
        <v>94</v>
      </c>
      <c r="AY2">
        <v>856</v>
      </c>
      <c r="AZ2">
        <v>5</v>
      </c>
      <c r="BA2" t="s">
        <v>5</v>
      </c>
      <c r="BB2">
        <v>59</v>
      </c>
      <c r="BC2">
        <v>578</v>
      </c>
      <c r="BD2">
        <v>7</v>
      </c>
      <c r="BE2" t="s">
        <v>2</v>
      </c>
      <c r="BF2">
        <v>139</v>
      </c>
      <c r="BG2">
        <v>1254</v>
      </c>
      <c r="BH2">
        <v>10</v>
      </c>
      <c r="BI2" t="s">
        <v>5</v>
      </c>
      <c r="BJ2">
        <v>139</v>
      </c>
      <c r="BK2">
        <v>1280</v>
      </c>
      <c r="BL2">
        <v>14</v>
      </c>
      <c r="BM2" t="s">
        <v>5</v>
      </c>
      <c r="BN2">
        <v>182</v>
      </c>
      <c r="BO2">
        <v>1692</v>
      </c>
      <c r="BP2">
        <v>16</v>
      </c>
      <c r="BQ2" t="s">
        <v>5</v>
      </c>
      <c r="BR2">
        <v>263</v>
      </c>
      <c r="BS2">
        <v>2374</v>
      </c>
      <c r="BT2">
        <v>21</v>
      </c>
      <c r="BU2" t="s">
        <v>5</v>
      </c>
      <c r="BV2">
        <v>293</v>
      </c>
      <c r="BW2">
        <v>2682</v>
      </c>
      <c r="BX2">
        <v>22</v>
      </c>
      <c r="BY2" t="s">
        <v>5</v>
      </c>
      <c r="BZ2">
        <v>341</v>
      </c>
      <c r="CA2">
        <v>3344</v>
      </c>
      <c r="CB2">
        <v>52</v>
      </c>
      <c r="CC2" t="s">
        <v>5</v>
      </c>
      <c r="CD2">
        <v>323</v>
      </c>
      <c r="CE2">
        <v>3272</v>
      </c>
      <c r="CF2">
        <v>53</v>
      </c>
      <c r="CG2" t="s">
        <v>5</v>
      </c>
      <c r="CH2">
        <v>161</v>
      </c>
      <c r="CI2">
        <v>1452</v>
      </c>
      <c r="CJ2">
        <v>13</v>
      </c>
      <c r="CK2" t="s">
        <v>5</v>
      </c>
      <c r="CL2">
        <v>231</v>
      </c>
      <c r="CM2">
        <v>2256</v>
      </c>
      <c r="CN2">
        <v>35</v>
      </c>
      <c r="CO2" t="s">
        <v>2</v>
      </c>
      <c r="CP2">
        <v>295</v>
      </c>
      <c r="CQ2">
        <v>2716</v>
      </c>
      <c r="CR2">
        <v>27</v>
      </c>
      <c r="CS2" t="s">
        <v>5</v>
      </c>
      <c r="CT2">
        <v>68</v>
      </c>
      <c r="CU2">
        <v>694</v>
      </c>
      <c r="CV2">
        <v>10</v>
      </c>
      <c r="CW2">
        <v>2</v>
      </c>
      <c r="CX2" t="s">
        <v>70</v>
      </c>
      <c r="CY2" t="str">
        <f t="shared" ref="CY2:CY25" si="0">"3."&amp;CW2&amp;CX2</f>
        <v>3.2法学</v>
      </c>
    </row>
    <row r="3" spans="1:103" x14ac:dyDescent="0.15">
      <c r="A3" t="s">
        <v>5</v>
      </c>
      <c r="B3">
        <v>57</v>
      </c>
      <c r="C3">
        <v>524</v>
      </c>
      <c r="D3">
        <v>4</v>
      </c>
      <c r="E3" t="s">
        <v>4</v>
      </c>
      <c r="F3">
        <v>334</v>
      </c>
      <c r="G3">
        <v>3006</v>
      </c>
      <c r="H3">
        <v>23</v>
      </c>
      <c r="I3" t="s">
        <v>2</v>
      </c>
      <c r="J3">
        <v>277</v>
      </c>
      <c r="K3">
        <v>2658</v>
      </c>
      <c r="L3">
        <v>32</v>
      </c>
      <c r="M3" t="s">
        <v>4</v>
      </c>
      <c r="N3">
        <v>154</v>
      </c>
      <c r="O3">
        <v>1318</v>
      </c>
      <c r="P3">
        <v>5</v>
      </c>
      <c r="Q3" t="s">
        <v>4</v>
      </c>
      <c r="R3">
        <v>156</v>
      </c>
      <c r="S3">
        <v>1392</v>
      </c>
      <c r="T3">
        <v>8</v>
      </c>
      <c r="U3" t="s">
        <v>16</v>
      </c>
      <c r="V3">
        <v>53</v>
      </c>
      <c r="W3">
        <v>470</v>
      </c>
      <c r="X3">
        <v>3</v>
      </c>
      <c r="Y3" t="s">
        <v>4</v>
      </c>
      <c r="Z3">
        <v>137</v>
      </c>
      <c r="AA3">
        <v>1326</v>
      </c>
      <c r="AB3">
        <v>18</v>
      </c>
      <c r="AC3" t="s">
        <v>2</v>
      </c>
      <c r="AD3">
        <v>159</v>
      </c>
      <c r="AE3">
        <v>1428</v>
      </c>
      <c r="AF3">
        <v>9</v>
      </c>
      <c r="AG3" t="s">
        <v>35</v>
      </c>
      <c r="AH3">
        <v>193</v>
      </c>
      <c r="AI3">
        <v>1584</v>
      </c>
      <c r="AJ3">
        <v>2</v>
      </c>
      <c r="AK3" t="s">
        <v>4</v>
      </c>
      <c r="AL3">
        <v>47</v>
      </c>
      <c r="AM3">
        <v>418</v>
      </c>
      <c r="AN3">
        <v>3</v>
      </c>
      <c r="AO3" t="s">
        <v>4</v>
      </c>
      <c r="AP3">
        <v>188</v>
      </c>
      <c r="AQ3">
        <v>1694</v>
      </c>
      <c r="AR3">
        <v>15</v>
      </c>
      <c r="AS3" t="s">
        <v>4</v>
      </c>
      <c r="AT3">
        <v>73</v>
      </c>
      <c r="AU3">
        <v>708</v>
      </c>
      <c r="AV3">
        <v>10</v>
      </c>
      <c r="AW3" t="s">
        <v>4</v>
      </c>
      <c r="AX3">
        <v>86</v>
      </c>
      <c r="AY3">
        <v>770</v>
      </c>
      <c r="AZ3">
        <v>5</v>
      </c>
      <c r="BA3" t="s">
        <v>8</v>
      </c>
      <c r="BB3">
        <v>38</v>
      </c>
      <c r="BC3">
        <v>326</v>
      </c>
      <c r="BD3">
        <v>1</v>
      </c>
      <c r="BE3" t="s">
        <v>5</v>
      </c>
      <c r="BF3">
        <v>108</v>
      </c>
      <c r="BG3">
        <v>970</v>
      </c>
      <c r="BH3">
        <v>7</v>
      </c>
      <c r="BI3" t="s">
        <v>2</v>
      </c>
      <c r="BJ3">
        <v>114</v>
      </c>
      <c r="BK3">
        <v>1030</v>
      </c>
      <c r="BL3">
        <v>9</v>
      </c>
      <c r="BM3" t="s">
        <v>4</v>
      </c>
      <c r="BN3">
        <v>106</v>
      </c>
      <c r="BO3">
        <v>982</v>
      </c>
      <c r="BP3">
        <v>11</v>
      </c>
      <c r="BQ3" t="s">
        <v>2</v>
      </c>
      <c r="BR3">
        <v>165</v>
      </c>
      <c r="BS3">
        <v>1412</v>
      </c>
      <c r="BT3">
        <v>6</v>
      </c>
      <c r="BU3" t="s">
        <v>3</v>
      </c>
      <c r="BV3">
        <v>192</v>
      </c>
      <c r="BW3">
        <v>1636</v>
      </c>
      <c r="BX3">
        <v>4</v>
      </c>
      <c r="BY3" t="s">
        <v>4</v>
      </c>
      <c r="BZ3">
        <v>203</v>
      </c>
      <c r="CA3">
        <v>1798</v>
      </c>
      <c r="CB3">
        <v>13</v>
      </c>
      <c r="CC3" t="s">
        <v>4</v>
      </c>
      <c r="CD3">
        <v>229</v>
      </c>
      <c r="CE3">
        <v>2198</v>
      </c>
      <c r="CF3">
        <v>30</v>
      </c>
      <c r="CG3" t="s">
        <v>4</v>
      </c>
      <c r="CH3">
        <v>147</v>
      </c>
      <c r="CI3">
        <v>1308</v>
      </c>
      <c r="CJ3">
        <v>10</v>
      </c>
      <c r="CK3" t="s">
        <v>4</v>
      </c>
      <c r="CL3">
        <v>201</v>
      </c>
      <c r="CM3">
        <v>2022</v>
      </c>
      <c r="CN3">
        <v>37</v>
      </c>
      <c r="CO3" t="s">
        <v>5</v>
      </c>
      <c r="CP3">
        <v>276</v>
      </c>
      <c r="CQ3">
        <v>2702</v>
      </c>
      <c r="CR3">
        <v>38</v>
      </c>
      <c r="CS3" t="s">
        <v>4</v>
      </c>
      <c r="CT3">
        <v>72</v>
      </c>
      <c r="CU3">
        <v>686</v>
      </c>
      <c r="CV3">
        <v>10</v>
      </c>
      <c r="CW3">
        <v>3</v>
      </c>
      <c r="CX3" t="s">
        <v>69</v>
      </c>
      <c r="CY3" t="str">
        <f t="shared" si="0"/>
        <v>3.3管理学</v>
      </c>
    </row>
    <row r="4" spans="1:103" x14ac:dyDescent="0.15">
      <c r="A4" t="s">
        <v>4</v>
      </c>
      <c r="B4">
        <v>46</v>
      </c>
      <c r="C4">
        <v>452</v>
      </c>
      <c r="D4">
        <v>8</v>
      </c>
      <c r="E4" t="s">
        <v>2</v>
      </c>
      <c r="F4">
        <v>228</v>
      </c>
      <c r="G4">
        <v>1954</v>
      </c>
      <c r="H4">
        <v>7</v>
      </c>
      <c r="I4" t="s">
        <v>4</v>
      </c>
      <c r="J4">
        <v>238</v>
      </c>
      <c r="K4">
        <v>2392</v>
      </c>
      <c r="L4">
        <v>40</v>
      </c>
      <c r="M4" t="s">
        <v>44</v>
      </c>
      <c r="N4">
        <v>69</v>
      </c>
      <c r="O4">
        <v>600</v>
      </c>
      <c r="P4">
        <v>2</v>
      </c>
      <c r="Q4" t="s">
        <v>2</v>
      </c>
      <c r="R4">
        <v>149</v>
      </c>
      <c r="S4">
        <v>1210</v>
      </c>
      <c r="T4">
        <v>1</v>
      </c>
      <c r="U4" t="s">
        <v>5</v>
      </c>
      <c r="V4">
        <v>51</v>
      </c>
      <c r="W4">
        <v>452</v>
      </c>
      <c r="X4">
        <v>4</v>
      </c>
      <c r="Y4" t="s">
        <v>7</v>
      </c>
      <c r="Z4">
        <v>121</v>
      </c>
      <c r="AA4">
        <v>1130</v>
      </c>
      <c r="AB4">
        <v>14</v>
      </c>
      <c r="AC4" t="s">
        <v>7</v>
      </c>
      <c r="AD4">
        <v>125</v>
      </c>
      <c r="AE4">
        <v>1144</v>
      </c>
      <c r="AF4">
        <v>11</v>
      </c>
      <c r="AG4" t="s">
        <v>26</v>
      </c>
      <c r="AH4">
        <v>157</v>
      </c>
      <c r="AI4">
        <v>1398</v>
      </c>
      <c r="AJ4">
        <v>10</v>
      </c>
      <c r="AK4" t="s">
        <v>2</v>
      </c>
      <c r="AL4">
        <v>43</v>
      </c>
      <c r="AM4">
        <v>348</v>
      </c>
      <c r="AN4">
        <v>0</v>
      </c>
      <c r="AO4" t="s">
        <v>2</v>
      </c>
      <c r="AP4">
        <v>148</v>
      </c>
      <c r="AQ4">
        <v>1316</v>
      </c>
      <c r="AR4">
        <v>8</v>
      </c>
      <c r="AS4" t="s">
        <v>22</v>
      </c>
      <c r="AT4">
        <v>66</v>
      </c>
      <c r="AU4">
        <v>642</v>
      </c>
      <c r="AV4">
        <v>9</v>
      </c>
      <c r="AW4" t="s">
        <v>2</v>
      </c>
      <c r="AX4">
        <v>79</v>
      </c>
      <c r="AY4">
        <v>650</v>
      </c>
      <c r="AZ4">
        <v>1</v>
      </c>
      <c r="BA4" t="s">
        <v>10</v>
      </c>
      <c r="BB4">
        <v>29</v>
      </c>
      <c r="BC4">
        <v>244</v>
      </c>
      <c r="BD4">
        <v>0</v>
      </c>
      <c r="BE4" t="s">
        <v>7</v>
      </c>
      <c r="BF4">
        <v>92</v>
      </c>
      <c r="BG4">
        <v>888</v>
      </c>
      <c r="BH4">
        <v>11</v>
      </c>
      <c r="BI4" t="s">
        <v>8</v>
      </c>
      <c r="BJ4">
        <v>105</v>
      </c>
      <c r="BK4">
        <v>946</v>
      </c>
      <c r="BL4">
        <v>8</v>
      </c>
      <c r="BM4" t="s">
        <v>7</v>
      </c>
      <c r="BN4">
        <v>94</v>
      </c>
      <c r="BO4">
        <v>816</v>
      </c>
      <c r="BP4">
        <v>3</v>
      </c>
      <c r="BQ4" t="s">
        <v>8</v>
      </c>
      <c r="BR4">
        <v>119</v>
      </c>
      <c r="BS4">
        <v>1040</v>
      </c>
      <c r="BT4">
        <v>7</v>
      </c>
      <c r="BU4" t="s">
        <v>10</v>
      </c>
      <c r="BV4">
        <v>188</v>
      </c>
      <c r="BW4">
        <v>1634</v>
      </c>
      <c r="BX4">
        <v>9</v>
      </c>
      <c r="BY4" t="s">
        <v>2</v>
      </c>
      <c r="BZ4">
        <v>196</v>
      </c>
      <c r="CA4">
        <v>1714</v>
      </c>
      <c r="CB4">
        <v>9</v>
      </c>
      <c r="CC4" t="s">
        <v>2</v>
      </c>
      <c r="CD4">
        <v>207</v>
      </c>
      <c r="CE4">
        <v>1932</v>
      </c>
      <c r="CF4">
        <v>20</v>
      </c>
      <c r="CG4" t="s">
        <v>2</v>
      </c>
      <c r="CH4">
        <v>113</v>
      </c>
      <c r="CI4">
        <v>960</v>
      </c>
      <c r="CJ4">
        <v>0</v>
      </c>
      <c r="CK4" t="s">
        <v>2</v>
      </c>
      <c r="CL4">
        <v>132</v>
      </c>
      <c r="CM4">
        <v>1226</v>
      </c>
      <c r="CN4">
        <v>12</v>
      </c>
      <c r="CO4" t="s">
        <v>4</v>
      </c>
      <c r="CP4">
        <v>189</v>
      </c>
      <c r="CQ4">
        <v>1918</v>
      </c>
      <c r="CR4">
        <v>35</v>
      </c>
      <c r="CS4" t="s">
        <v>26</v>
      </c>
      <c r="CT4">
        <v>72</v>
      </c>
      <c r="CU4">
        <v>670</v>
      </c>
      <c r="CV4">
        <v>7</v>
      </c>
      <c r="CW4">
        <v>4</v>
      </c>
      <c r="CX4" t="s">
        <v>74</v>
      </c>
      <c r="CY4" t="str">
        <f t="shared" si="0"/>
        <v>3.4国际问题研究</v>
      </c>
    </row>
    <row r="5" spans="1:103" x14ac:dyDescent="0.15">
      <c r="A5" t="s">
        <v>33</v>
      </c>
      <c r="B5">
        <v>52</v>
      </c>
      <c r="C5">
        <v>438</v>
      </c>
      <c r="D5">
        <v>1</v>
      </c>
      <c r="E5" t="s">
        <v>7</v>
      </c>
      <c r="F5">
        <v>202</v>
      </c>
      <c r="G5">
        <v>1818</v>
      </c>
      <c r="H5">
        <v>12</v>
      </c>
      <c r="I5" t="s">
        <v>7</v>
      </c>
      <c r="J5">
        <v>230</v>
      </c>
      <c r="K5">
        <v>2176</v>
      </c>
      <c r="L5">
        <v>25</v>
      </c>
      <c r="M5" t="s">
        <v>20</v>
      </c>
      <c r="N5">
        <v>69</v>
      </c>
      <c r="O5">
        <v>598</v>
      </c>
      <c r="P5">
        <v>3</v>
      </c>
      <c r="Q5" t="s">
        <v>8</v>
      </c>
      <c r="R5">
        <v>142</v>
      </c>
      <c r="S5">
        <v>1170</v>
      </c>
      <c r="T5">
        <v>1</v>
      </c>
      <c r="U5" t="s">
        <v>1416</v>
      </c>
      <c r="V5">
        <v>42</v>
      </c>
      <c r="W5">
        <v>414</v>
      </c>
      <c r="X5">
        <v>5</v>
      </c>
      <c r="Y5" t="s">
        <v>10</v>
      </c>
      <c r="Z5">
        <v>113</v>
      </c>
      <c r="AA5">
        <v>1022</v>
      </c>
      <c r="AB5">
        <v>7</v>
      </c>
      <c r="AC5" t="s">
        <v>4</v>
      </c>
      <c r="AD5">
        <v>100</v>
      </c>
      <c r="AE5">
        <v>910</v>
      </c>
      <c r="AF5">
        <v>8</v>
      </c>
      <c r="AG5" t="s">
        <v>34</v>
      </c>
      <c r="AH5">
        <v>147</v>
      </c>
      <c r="AI5">
        <v>1214</v>
      </c>
      <c r="AJ5">
        <v>3</v>
      </c>
      <c r="AK5" t="s">
        <v>33</v>
      </c>
      <c r="AL5">
        <v>36</v>
      </c>
      <c r="AM5">
        <v>316</v>
      </c>
      <c r="AN5">
        <v>2</v>
      </c>
      <c r="AO5" t="s">
        <v>7</v>
      </c>
      <c r="AP5">
        <v>139</v>
      </c>
      <c r="AQ5">
        <v>1280</v>
      </c>
      <c r="AR5">
        <v>12</v>
      </c>
      <c r="AS5" t="s">
        <v>2</v>
      </c>
      <c r="AT5">
        <v>47</v>
      </c>
      <c r="AU5">
        <v>418</v>
      </c>
      <c r="AV5">
        <v>3</v>
      </c>
      <c r="AW5" t="s">
        <v>7</v>
      </c>
      <c r="AX5">
        <v>69</v>
      </c>
      <c r="AY5">
        <v>582</v>
      </c>
      <c r="AZ5">
        <v>1</v>
      </c>
      <c r="BA5" t="s">
        <v>30</v>
      </c>
      <c r="BB5">
        <v>23</v>
      </c>
      <c r="BC5">
        <v>240</v>
      </c>
      <c r="BD5">
        <v>4</v>
      </c>
      <c r="BE5" t="s">
        <v>4</v>
      </c>
      <c r="BF5">
        <v>96</v>
      </c>
      <c r="BG5">
        <v>852</v>
      </c>
      <c r="BH5">
        <v>6</v>
      </c>
      <c r="BI5" t="s">
        <v>4</v>
      </c>
      <c r="BJ5">
        <v>83</v>
      </c>
      <c r="BK5">
        <v>750</v>
      </c>
      <c r="BL5">
        <v>7</v>
      </c>
      <c r="BM5" t="s">
        <v>11</v>
      </c>
      <c r="BN5">
        <v>87</v>
      </c>
      <c r="BO5">
        <v>790</v>
      </c>
      <c r="BP5">
        <v>7</v>
      </c>
      <c r="BQ5" t="s">
        <v>4</v>
      </c>
      <c r="BR5">
        <v>106</v>
      </c>
      <c r="BS5">
        <v>980</v>
      </c>
      <c r="BT5">
        <v>11</v>
      </c>
      <c r="BU5" t="s">
        <v>7</v>
      </c>
      <c r="BV5">
        <v>173</v>
      </c>
      <c r="BW5">
        <v>1468</v>
      </c>
      <c r="BX5">
        <v>5</v>
      </c>
      <c r="BY5" t="s">
        <v>11</v>
      </c>
      <c r="BZ5">
        <v>173</v>
      </c>
      <c r="CA5">
        <v>1580</v>
      </c>
      <c r="CB5">
        <v>14</v>
      </c>
      <c r="CC5" t="s">
        <v>7</v>
      </c>
      <c r="CD5">
        <v>146</v>
      </c>
      <c r="CE5">
        <v>1348</v>
      </c>
      <c r="CF5">
        <v>13</v>
      </c>
      <c r="CG5" t="s">
        <v>7</v>
      </c>
      <c r="CH5">
        <v>78</v>
      </c>
      <c r="CI5">
        <v>694</v>
      </c>
      <c r="CJ5">
        <v>4</v>
      </c>
      <c r="CK5" t="s">
        <v>1416</v>
      </c>
      <c r="CL5">
        <v>121</v>
      </c>
      <c r="CM5">
        <v>1200</v>
      </c>
      <c r="CN5">
        <v>18</v>
      </c>
      <c r="CO5" t="s">
        <v>8</v>
      </c>
      <c r="CP5">
        <v>201</v>
      </c>
      <c r="CQ5">
        <v>1800</v>
      </c>
      <c r="CR5">
        <v>14</v>
      </c>
      <c r="CS5" t="s">
        <v>20</v>
      </c>
      <c r="CT5">
        <v>69</v>
      </c>
      <c r="CU5">
        <v>592</v>
      </c>
      <c r="CV5">
        <v>3</v>
      </c>
      <c r="CW5">
        <v>5</v>
      </c>
      <c r="CX5" t="s">
        <v>51</v>
      </c>
      <c r="CY5" t="str">
        <f t="shared" si="0"/>
        <v>3.5教育学</v>
      </c>
    </row>
    <row r="6" spans="1:103" x14ac:dyDescent="0.15">
      <c r="A6" t="s">
        <v>10</v>
      </c>
      <c r="B6">
        <v>47</v>
      </c>
      <c r="C6">
        <v>424</v>
      </c>
      <c r="D6">
        <v>2</v>
      </c>
      <c r="E6" t="s">
        <v>15</v>
      </c>
      <c r="F6">
        <v>193</v>
      </c>
      <c r="G6">
        <v>1640</v>
      </c>
      <c r="H6">
        <v>5</v>
      </c>
      <c r="I6" t="s">
        <v>8</v>
      </c>
      <c r="J6">
        <v>211</v>
      </c>
      <c r="K6">
        <v>1986</v>
      </c>
      <c r="L6">
        <v>22</v>
      </c>
      <c r="M6" t="s">
        <v>1416</v>
      </c>
      <c r="N6">
        <v>66</v>
      </c>
      <c r="O6">
        <v>570</v>
      </c>
      <c r="P6">
        <v>1</v>
      </c>
      <c r="Q6" t="s">
        <v>7</v>
      </c>
      <c r="R6">
        <v>132</v>
      </c>
      <c r="S6">
        <v>1074</v>
      </c>
      <c r="T6">
        <v>1</v>
      </c>
      <c r="U6" t="s">
        <v>26</v>
      </c>
      <c r="V6">
        <v>34</v>
      </c>
      <c r="W6">
        <v>346</v>
      </c>
      <c r="X6">
        <v>6</v>
      </c>
      <c r="Y6" t="s">
        <v>2</v>
      </c>
      <c r="Z6">
        <v>115</v>
      </c>
      <c r="AA6">
        <v>1022</v>
      </c>
      <c r="AB6">
        <v>5</v>
      </c>
      <c r="AC6" t="s">
        <v>10</v>
      </c>
      <c r="AD6">
        <v>104</v>
      </c>
      <c r="AE6">
        <v>888</v>
      </c>
      <c r="AF6">
        <v>2</v>
      </c>
      <c r="AG6" t="s">
        <v>37</v>
      </c>
      <c r="AH6">
        <v>142</v>
      </c>
      <c r="AI6">
        <v>1200</v>
      </c>
      <c r="AJ6">
        <v>5</v>
      </c>
      <c r="AK6" t="s">
        <v>3</v>
      </c>
      <c r="AL6">
        <v>30</v>
      </c>
      <c r="AM6">
        <v>240</v>
      </c>
      <c r="AN6">
        <v>0</v>
      </c>
      <c r="AO6" t="s">
        <v>8</v>
      </c>
      <c r="AP6">
        <v>131</v>
      </c>
      <c r="AQ6">
        <v>1104</v>
      </c>
      <c r="AR6">
        <v>2</v>
      </c>
      <c r="AS6" t="s">
        <v>12</v>
      </c>
      <c r="AT6">
        <v>40</v>
      </c>
      <c r="AU6">
        <v>402</v>
      </c>
      <c r="AV6">
        <v>7</v>
      </c>
      <c r="AW6" t="s">
        <v>11</v>
      </c>
      <c r="AX6">
        <v>58</v>
      </c>
      <c r="AY6">
        <v>506</v>
      </c>
      <c r="AZ6">
        <v>3</v>
      </c>
      <c r="BA6" t="s">
        <v>7</v>
      </c>
      <c r="BB6">
        <v>28</v>
      </c>
      <c r="BC6">
        <v>238</v>
      </c>
      <c r="BD6">
        <v>1</v>
      </c>
      <c r="BE6" t="s">
        <v>29</v>
      </c>
      <c r="BF6">
        <v>70</v>
      </c>
      <c r="BG6">
        <v>624</v>
      </c>
      <c r="BH6">
        <v>3</v>
      </c>
      <c r="BI6" t="s">
        <v>10</v>
      </c>
      <c r="BJ6">
        <v>57</v>
      </c>
      <c r="BK6">
        <v>474</v>
      </c>
      <c r="BL6">
        <v>1</v>
      </c>
      <c r="BM6" t="s">
        <v>2</v>
      </c>
      <c r="BN6">
        <v>83</v>
      </c>
      <c r="BO6">
        <v>744</v>
      </c>
      <c r="BP6">
        <v>6</v>
      </c>
      <c r="BQ6" t="s">
        <v>29</v>
      </c>
      <c r="BR6">
        <v>102</v>
      </c>
      <c r="BS6">
        <v>922</v>
      </c>
      <c r="BT6">
        <v>6</v>
      </c>
      <c r="BU6" t="s">
        <v>2</v>
      </c>
      <c r="BV6">
        <v>155</v>
      </c>
      <c r="BW6">
        <v>1374</v>
      </c>
      <c r="BX6">
        <v>9</v>
      </c>
      <c r="BY6" t="s">
        <v>8</v>
      </c>
      <c r="BZ6">
        <v>161</v>
      </c>
      <c r="CA6">
        <v>1432</v>
      </c>
      <c r="CB6">
        <v>10</v>
      </c>
      <c r="CC6" t="s">
        <v>10</v>
      </c>
      <c r="CD6">
        <v>138</v>
      </c>
      <c r="CE6">
        <v>1230</v>
      </c>
      <c r="CF6">
        <v>9</v>
      </c>
      <c r="CG6" t="s">
        <v>8</v>
      </c>
      <c r="CH6">
        <v>76</v>
      </c>
      <c r="CI6">
        <v>670</v>
      </c>
      <c r="CJ6">
        <v>3</v>
      </c>
      <c r="CK6" t="s">
        <v>11</v>
      </c>
      <c r="CL6">
        <v>127</v>
      </c>
      <c r="CM6">
        <v>1196</v>
      </c>
      <c r="CN6">
        <v>16</v>
      </c>
      <c r="CO6" t="s">
        <v>3</v>
      </c>
      <c r="CP6">
        <v>180</v>
      </c>
      <c r="CQ6">
        <v>1652</v>
      </c>
      <c r="CR6">
        <v>18</v>
      </c>
      <c r="CS6" t="s">
        <v>2</v>
      </c>
      <c r="CT6">
        <v>50</v>
      </c>
      <c r="CU6">
        <v>448</v>
      </c>
      <c r="CV6">
        <v>3</v>
      </c>
      <c r="CW6">
        <v>6</v>
      </c>
      <c r="CX6" t="s">
        <v>83</v>
      </c>
      <c r="CY6" t="str">
        <f t="shared" si="0"/>
        <v>3.6考古学</v>
      </c>
    </row>
    <row r="7" spans="1:103" x14ac:dyDescent="0.15">
      <c r="A7" t="s">
        <v>7</v>
      </c>
      <c r="B7">
        <v>43</v>
      </c>
      <c r="C7">
        <v>402</v>
      </c>
      <c r="D7">
        <v>4</v>
      </c>
      <c r="E7" t="s">
        <v>10</v>
      </c>
      <c r="F7">
        <v>165</v>
      </c>
      <c r="G7">
        <v>1464</v>
      </c>
      <c r="H7">
        <v>9</v>
      </c>
      <c r="I7" t="s">
        <v>3</v>
      </c>
      <c r="J7">
        <v>156</v>
      </c>
      <c r="K7">
        <v>1450</v>
      </c>
      <c r="L7">
        <v>16</v>
      </c>
      <c r="M7" t="s">
        <v>3</v>
      </c>
      <c r="N7">
        <v>48</v>
      </c>
      <c r="O7">
        <v>418</v>
      </c>
      <c r="P7">
        <v>1</v>
      </c>
      <c r="Q7" t="s">
        <v>3</v>
      </c>
      <c r="R7">
        <v>101</v>
      </c>
      <c r="S7">
        <v>812</v>
      </c>
      <c r="T7">
        <v>0</v>
      </c>
      <c r="U7" t="s">
        <v>22</v>
      </c>
      <c r="V7">
        <v>33</v>
      </c>
      <c r="W7">
        <v>336</v>
      </c>
      <c r="X7">
        <v>7</v>
      </c>
      <c r="Y7" t="s">
        <v>3</v>
      </c>
      <c r="Z7">
        <v>114</v>
      </c>
      <c r="AA7">
        <v>974</v>
      </c>
      <c r="AB7">
        <v>3</v>
      </c>
      <c r="AC7" t="s">
        <v>16</v>
      </c>
      <c r="AD7">
        <v>84</v>
      </c>
      <c r="AE7">
        <v>708</v>
      </c>
      <c r="AF7">
        <v>0</v>
      </c>
      <c r="AG7" t="s">
        <v>36</v>
      </c>
      <c r="AH7">
        <v>143</v>
      </c>
      <c r="AI7">
        <v>1186</v>
      </c>
      <c r="AJ7">
        <v>3</v>
      </c>
      <c r="AK7" t="s">
        <v>26</v>
      </c>
      <c r="AL7">
        <v>27</v>
      </c>
      <c r="AM7">
        <v>220</v>
      </c>
      <c r="AN7">
        <v>0</v>
      </c>
      <c r="AO7" t="s">
        <v>11</v>
      </c>
      <c r="AP7">
        <v>116</v>
      </c>
      <c r="AQ7">
        <v>1044</v>
      </c>
      <c r="AR7">
        <v>8</v>
      </c>
      <c r="AS7" t="s">
        <v>8</v>
      </c>
      <c r="AT7">
        <v>45</v>
      </c>
      <c r="AU7">
        <v>386</v>
      </c>
      <c r="AV7">
        <v>2</v>
      </c>
      <c r="AW7" t="s">
        <v>10</v>
      </c>
      <c r="AX7">
        <v>61</v>
      </c>
      <c r="AY7">
        <v>488</v>
      </c>
      <c r="AZ7">
        <v>0</v>
      </c>
      <c r="BA7" t="s">
        <v>11</v>
      </c>
      <c r="BB7">
        <v>27</v>
      </c>
      <c r="BC7">
        <v>236</v>
      </c>
      <c r="BD7">
        <v>0</v>
      </c>
      <c r="BE7" t="s">
        <v>11</v>
      </c>
      <c r="BF7">
        <v>67</v>
      </c>
      <c r="BG7">
        <v>590</v>
      </c>
      <c r="BH7">
        <v>4</v>
      </c>
      <c r="BI7" t="s">
        <v>11</v>
      </c>
      <c r="BJ7">
        <v>47</v>
      </c>
      <c r="BK7">
        <v>396</v>
      </c>
      <c r="BL7">
        <v>1</v>
      </c>
      <c r="BM7" t="s">
        <v>8</v>
      </c>
      <c r="BN7">
        <v>55</v>
      </c>
      <c r="BO7">
        <v>468</v>
      </c>
      <c r="BP7">
        <v>2</v>
      </c>
      <c r="BQ7" t="s">
        <v>3</v>
      </c>
      <c r="BR7">
        <v>83</v>
      </c>
      <c r="BS7">
        <v>692</v>
      </c>
      <c r="BT7">
        <v>2</v>
      </c>
      <c r="BU7" t="s">
        <v>8</v>
      </c>
      <c r="BV7">
        <v>147</v>
      </c>
      <c r="BW7">
        <v>1320</v>
      </c>
      <c r="BX7">
        <v>8</v>
      </c>
      <c r="BY7" t="s">
        <v>7</v>
      </c>
      <c r="BZ7">
        <v>116</v>
      </c>
      <c r="CA7">
        <v>992</v>
      </c>
      <c r="CB7">
        <v>4</v>
      </c>
      <c r="CC7" t="s">
        <v>11</v>
      </c>
      <c r="CD7">
        <v>131</v>
      </c>
      <c r="CE7">
        <v>1218</v>
      </c>
      <c r="CF7">
        <v>13</v>
      </c>
      <c r="CG7" t="s">
        <v>11</v>
      </c>
      <c r="CH7">
        <v>66</v>
      </c>
      <c r="CI7">
        <v>588</v>
      </c>
      <c r="CJ7">
        <v>2</v>
      </c>
      <c r="CK7" t="s">
        <v>7</v>
      </c>
      <c r="CL7">
        <v>113</v>
      </c>
      <c r="CM7">
        <v>1092</v>
      </c>
      <c r="CN7">
        <v>16</v>
      </c>
      <c r="CO7" t="s">
        <v>11</v>
      </c>
      <c r="CP7">
        <v>182</v>
      </c>
      <c r="CQ7">
        <v>1642</v>
      </c>
      <c r="CR7">
        <v>14</v>
      </c>
      <c r="CS7" t="s">
        <v>33</v>
      </c>
      <c r="CT7">
        <v>51</v>
      </c>
      <c r="CU7">
        <v>446</v>
      </c>
      <c r="CV7">
        <v>3</v>
      </c>
      <c r="CW7">
        <v>7</v>
      </c>
      <c r="CX7" t="s">
        <v>64</v>
      </c>
      <c r="CY7" t="str">
        <f t="shared" si="0"/>
        <v>3.7理论经济</v>
      </c>
    </row>
    <row r="8" spans="1:103" x14ac:dyDescent="0.15">
      <c r="A8" t="s">
        <v>11</v>
      </c>
      <c r="B8">
        <v>43</v>
      </c>
      <c r="C8">
        <v>390</v>
      </c>
      <c r="D8">
        <v>4</v>
      </c>
      <c r="E8" t="s">
        <v>8</v>
      </c>
      <c r="F8">
        <v>143</v>
      </c>
      <c r="G8">
        <v>1310</v>
      </c>
      <c r="H8">
        <v>10</v>
      </c>
      <c r="I8" t="s">
        <v>11</v>
      </c>
      <c r="J8">
        <v>154</v>
      </c>
      <c r="K8">
        <v>1444</v>
      </c>
      <c r="L8">
        <v>18</v>
      </c>
      <c r="M8" t="s">
        <v>7</v>
      </c>
      <c r="N8">
        <v>40</v>
      </c>
      <c r="O8">
        <v>332</v>
      </c>
      <c r="P8">
        <v>0</v>
      </c>
      <c r="Q8" t="s">
        <v>11</v>
      </c>
      <c r="R8">
        <v>91</v>
      </c>
      <c r="S8">
        <v>742</v>
      </c>
      <c r="T8">
        <v>1</v>
      </c>
      <c r="U8" t="s">
        <v>3</v>
      </c>
      <c r="V8">
        <v>25</v>
      </c>
      <c r="W8">
        <v>242</v>
      </c>
      <c r="X8">
        <v>3</v>
      </c>
      <c r="Y8" t="s">
        <v>1416</v>
      </c>
      <c r="Z8">
        <v>70</v>
      </c>
      <c r="AA8">
        <v>728</v>
      </c>
      <c r="AB8">
        <v>11</v>
      </c>
      <c r="AC8" t="s">
        <v>3</v>
      </c>
      <c r="AD8">
        <v>77</v>
      </c>
      <c r="AE8">
        <v>698</v>
      </c>
      <c r="AF8">
        <v>6</v>
      </c>
      <c r="AG8" t="s">
        <v>114</v>
      </c>
      <c r="AH8">
        <v>145</v>
      </c>
      <c r="AI8">
        <v>1186</v>
      </c>
      <c r="AJ8">
        <v>1</v>
      </c>
      <c r="AK8" t="s">
        <v>7</v>
      </c>
      <c r="AL8">
        <v>26</v>
      </c>
      <c r="AM8">
        <v>208</v>
      </c>
      <c r="AN8">
        <v>0</v>
      </c>
      <c r="AO8" t="s">
        <v>15</v>
      </c>
      <c r="AP8">
        <v>86</v>
      </c>
      <c r="AQ8">
        <v>728</v>
      </c>
      <c r="AR8">
        <v>2</v>
      </c>
      <c r="AS8" t="s">
        <v>16</v>
      </c>
      <c r="AT8">
        <v>43</v>
      </c>
      <c r="AU8">
        <v>376</v>
      </c>
      <c r="AV8">
        <v>3</v>
      </c>
      <c r="AW8" t="s">
        <v>26</v>
      </c>
      <c r="AX8">
        <v>58</v>
      </c>
      <c r="AY8">
        <v>478</v>
      </c>
      <c r="AZ8">
        <v>1</v>
      </c>
      <c r="BA8" t="s">
        <v>2</v>
      </c>
      <c r="BB8">
        <v>25</v>
      </c>
      <c r="BC8">
        <v>210</v>
      </c>
      <c r="BD8">
        <v>1</v>
      </c>
      <c r="BE8" t="s">
        <v>16</v>
      </c>
      <c r="BF8">
        <v>57</v>
      </c>
      <c r="BG8">
        <v>468</v>
      </c>
      <c r="BH8">
        <v>0</v>
      </c>
      <c r="BI8" t="s">
        <v>15</v>
      </c>
      <c r="BJ8">
        <v>45</v>
      </c>
      <c r="BK8">
        <v>396</v>
      </c>
      <c r="BL8">
        <v>3</v>
      </c>
      <c r="BM8" t="s">
        <v>26</v>
      </c>
      <c r="BN8">
        <v>52</v>
      </c>
      <c r="BO8">
        <v>444</v>
      </c>
      <c r="BP8">
        <v>2</v>
      </c>
      <c r="BQ8" t="s">
        <v>7</v>
      </c>
      <c r="BR8">
        <v>79</v>
      </c>
      <c r="BS8">
        <v>664</v>
      </c>
      <c r="BT8">
        <v>2</v>
      </c>
      <c r="BU8" t="s">
        <v>11</v>
      </c>
      <c r="BV8">
        <v>144</v>
      </c>
      <c r="BW8">
        <v>1254</v>
      </c>
      <c r="BX8">
        <v>7</v>
      </c>
      <c r="BY8" t="s">
        <v>10</v>
      </c>
      <c r="BZ8">
        <v>115</v>
      </c>
      <c r="CA8">
        <v>974</v>
      </c>
      <c r="CB8">
        <v>4</v>
      </c>
      <c r="CC8" t="s">
        <v>8</v>
      </c>
      <c r="CD8">
        <v>122</v>
      </c>
      <c r="CE8">
        <v>1144</v>
      </c>
      <c r="CF8">
        <v>13</v>
      </c>
      <c r="CG8" t="s">
        <v>3</v>
      </c>
      <c r="CH8">
        <v>61</v>
      </c>
      <c r="CI8">
        <v>516</v>
      </c>
      <c r="CJ8">
        <v>0</v>
      </c>
      <c r="CK8" t="s">
        <v>3</v>
      </c>
      <c r="CL8">
        <v>125</v>
      </c>
      <c r="CM8">
        <v>1082</v>
      </c>
      <c r="CN8">
        <v>5</v>
      </c>
      <c r="CO8" t="s">
        <v>7</v>
      </c>
      <c r="CP8">
        <v>132</v>
      </c>
      <c r="CQ8">
        <v>1228</v>
      </c>
      <c r="CR8">
        <v>14</v>
      </c>
      <c r="CS8" t="s">
        <v>1416</v>
      </c>
      <c r="CT8">
        <v>40</v>
      </c>
      <c r="CU8">
        <v>402</v>
      </c>
      <c r="CV8">
        <v>5</v>
      </c>
      <c r="CW8">
        <v>8</v>
      </c>
      <c r="CX8" t="s">
        <v>63</v>
      </c>
      <c r="CY8" t="str">
        <f t="shared" si="0"/>
        <v>3.8马列·科社</v>
      </c>
    </row>
    <row r="9" spans="1:103" x14ac:dyDescent="0.15">
      <c r="A9" t="s">
        <v>2</v>
      </c>
      <c r="B9">
        <v>40</v>
      </c>
      <c r="C9">
        <v>350</v>
      </c>
      <c r="D9">
        <v>1</v>
      </c>
      <c r="E9" t="s">
        <v>11</v>
      </c>
      <c r="F9">
        <v>126</v>
      </c>
      <c r="G9">
        <v>1154</v>
      </c>
      <c r="H9">
        <v>11</v>
      </c>
      <c r="I9" t="s">
        <v>10</v>
      </c>
      <c r="J9">
        <v>153</v>
      </c>
      <c r="K9">
        <v>1376</v>
      </c>
      <c r="L9">
        <v>12</v>
      </c>
      <c r="M9" t="s">
        <v>26</v>
      </c>
      <c r="N9">
        <v>33</v>
      </c>
      <c r="O9">
        <v>296</v>
      </c>
      <c r="P9">
        <v>2</v>
      </c>
      <c r="Q9" t="s">
        <v>10</v>
      </c>
      <c r="R9">
        <v>84</v>
      </c>
      <c r="S9">
        <v>684</v>
      </c>
      <c r="T9">
        <v>1</v>
      </c>
      <c r="U9" t="s">
        <v>37</v>
      </c>
      <c r="V9">
        <v>22</v>
      </c>
      <c r="W9">
        <v>208</v>
      </c>
      <c r="X9">
        <v>3</v>
      </c>
      <c r="Y9" t="s">
        <v>26</v>
      </c>
      <c r="Z9">
        <v>82</v>
      </c>
      <c r="AA9">
        <v>690</v>
      </c>
      <c r="AB9">
        <v>2</v>
      </c>
      <c r="AC9" t="s">
        <v>11</v>
      </c>
      <c r="AD9">
        <v>76</v>
      </c>
      <c r="AE9">
        <v>680</v>
      </c>
      <c r="AF9">
        <v>6</v>
      </c>
      <c r="AG9" t="s">
        <v>38</v>
      </c>
      <c r="AH9">
        <v>141</v>
      </c>
      <c r="AI9">
        <v>1174</v>
      </c>
      <c r="AJ9">
        <v>3</v>
      </c>
      <c r="AK9" t="s">
        <v>8</v>
      </c>
      <c r="AL9">
        <v>21</v>
      </c>
      <c r="AM9">
        <v>168</v>
      </c>
      <c r="AN9">
        <v>0</v>
      </c>
      <c r="AO9" t="s">
        <v>26</v>
      </c>
      <c r="AP9">
        <v>78</v>
      </c>
      <c r="AQ9">
        <v>640</v>
      </c>
      <c r="AR9">
        <v>0</v>
      </c>
      <c r="AS9" t="s">
        <v>33</v>
      </c>
      <c r="AT9">
        <v>38</v>
      </c>
      <c r="AU9">
        <v>368</v>
      </c>
      <c r="AV9">
        <v>4</v>
      </c>
      <c r="AW9" t="s">
        <v>3</v>
      </c>
      <c r="AX9">
        <v>56</v>
      </c>
      <c r="AY9">
        <v>456</v>
      </c>
      <c r="AZ9">
        <v>0</v>
      </c>
      <c r="BA9" t="s">
        <v>23</v>
      </c>
      <c r="BB9">
        <v>21</v>
      </c>
      <c r="BC9">
        <v>182</v>
      </c>
      <c r="BD9">
        <v>1</v>
      </c>
      <c r="BE9" t="s">
        <v>26</v>
      </c>
      <c r="BF9">
        <v>45</v>
      </c>
      <c r="BG9">
        <v>382</v>
      </c>
      <c r="BH9">
        <v>1</v>
      </c>
      <c r="BI9" t="s">
        <v>7</v>
      </c>
      <c r="BJ9">
        <v>43</v>
      </c>
      <c r="BK9">
        <v>360</v>
      </c>
      <c r="BL9">
        <v>1</v>
      </c>
      <c r="BM9" t="s">
        <v>15</v>
      </c>
      <c r="BN9">
        <v>50</v>
      </c>
      <c r="BO9">
        <v>410</v>
      </c>
      <c r="BP9">
        <v>1</v>
      </c>
      <c r="BQ9" t="s">
        <v>11</v>
      </c>
      <c r="BR9">
        <v>70</v>
      </c>
      <c r="BS9">
        <v>592</v>
      </c>
      <c r="BT9">
        <v>2</v>
      </c>
      <c r="BU9" t="s">
        <v>15</v>
      </c>
      <c r="BV9">
        <v>140</v>
      </c>
      <c r="BW9">
        <v>1204</v>
      </c>
      <c r="BX9">
        <v>4</v>
      </c>
      <c r="BY9" t="s">
        <v>3</v>
      </c>
      <c r="BZ9">
        <v>103</v>
      </c>
      <c r="CA9">
        <v>856</v>
      </c>
      <c r="CB9">
        <v>1</v>
      </c>
      <c r="CC9" t="s">
        <v>33</v>
      </c>
      <c r="CD9">
        <v>103</v>
      </c>
      <c r="CE9">
        <v>888</v>
      </c>
      <c r="CF9">
        <v>4</v>
      </c>
      <c r="CG9" t="s">
        <v>26</v>
      </c>
      <c r="CH9">
        <v>59</v>
      </c>
      <c r="CI9">
        <v>492</v>
      </c>
      <c r="CJ9">
        <v>1</v>
      </c>
      <c r="CK9" t="s">
        <v>33</v>
      </c>
      <c r="CL9">
        <v>120</v>
      </c>
      <c r="CM9">
        <v>1078</v>
      </c>
      <c r="CN9">
        <v>9</v>
      </c>
      <c r="CO9" t="s">
        <v>26</v>
      </c>
      <c r="CP9">
        <v>135</v>
      </c>
      <c r="CQ9">
        <v>1204</v>
      </c>
      <c r="CR9">
        <v>10</v>
      </c>
      <c r="CS9" t="s">
        <v>34</v>
      </c>
      <c r="CT9">
        <v>47</v>
      </c>
      <c r="CU9">
        <v>400</v>
      </c>
      <c r="CV9">
        <v>2</v>
      </c>
      <c r="CW9">
        <v>9</v>
      </c>
      <c r="CX9" t="s">
        <v>1016</v>
      </c>
      <c r="CY9" t="str">
        <f t="shared" si="0"/>
        <v>3.9民族学</v>
      </c>
    </row>
    <row r="10" spans="1:103" x14ac:dyDescent="0.15">
      <c r="A10" t="s">
        <v>26</v>
      </c>
      <c r="B10">
        <v>40</v>
      </c>
      <c r="C10">
        <v>330</v>
      </c>
      <c r="D10">
        <v>1</v>
      </c>
      <c r="E10" t="s">
        <v>16</v>
      </c>
      <c r="F10">
        <v>110</v>
      </c>
      <c r="G10">
        <v>914</v>
      </c>
      <c r="H10">
        <v>1</v>
      </c>
      <c r="I10" t="s">
        <v>15</v>
      </c>
      <c r="J10">
        <v>153</v>
      </c>
      <c r="K10">
        <v>1312</v>
      </c>
      <c r="L10">
        <v>6</v>
      </c>
      <c r="M10" t="s">
        <v>22</v>
      </c>
      <c r="N10">
        <v>32</v>
      </c>
      <c r="O10">
        <v>276</v>
      </c>
      <c r="P10">
        <v>1</v>
      </c>
      <c r="Q10" t="s">
        <v>16</v>
      </c>
      <c r="R10">
        <v>80</v>
      </c>
      <c r="S10">
        <v>650</v>
      </c>
      <c r="T10">
        <v>1</v>
      </c>
      <c r="U10" t="s">
        <v>4</v>
      </c>
      <c r="V10">
        <v>20</v>
      </c>
      <c r="W10">
        <v>192</v>
      </c>
      <c r="X10">
        <v>3</v>
      </c>
      <c r="Y10" t="s">
        <v>11</v>
      </c>
      <c r="Z10">
        <v>73</v>
      </c>
      <c r="AA10">
        <v>684</v>
      </c>
      <c r="AB10">
        <v>8</v>
      </c>
      <c r="AC10" t="s">
        <v>33</v>
      </c>
      <c r="AD10">
        <v>79</v>
      </c>
      <c r="AE10">
        <v>644</v>
      </c>
      <c r="AF10">
        <v>0</v>
      </c>
      <c r="AG10" t="s">
        <v>7</v>
      </c>
      <c r="AH10">
        <v>113</v>
      </c>
      <c r="AI10">
        <v>960</v>
      </c>
      <c r="AJ10">
        <v>2</v>
      </c>
      <c r="AK10" t="s">
        <v>29</v>
      </c>
      <c r="AL10">
        <v>17</v>
      </c>
      <c r="AM10">
        <v>146</v>
      </c>
      <c r="AN10">
        <v>1</v>
      </c>
      <c r="AO10" t="s">
        <v>3</v>
      </c>
      <c r="AP10">
        <v>73</v>
      </c>
      <c r="AQ10">
        <v>634</v>
      </c>
      <c r="AR10">
        <v>4</v>
      </c>
      <c r="AS10" t="s">
        <v>1416</v>
      </c>
      <c r="AT10">
        <v>35</v>
      </c>
      <c r="AU10">
        <v>322</v>
      </c>
      <c r="AV10">
        <v>4</v>
      </c>
      <c r="AW10" t="s">
        <v>8</v>
      </c>
      <c r="AX10">
        <v>54</v>
      </c>
      <c r="AY10">
        <v>448</v>
      </c>
      <c r="AZ10">
        <v>0</v>
      </c>
      <c r="BA10" t="s">
        <v>9</v>
      </c>
      <c r="BB10">
        <v>17</v>
      </c>
      <c r="BC10">
        <v>166</v>
      </c>
      <c r="BD10">
        <v>2</v>
      </c>
      <c r="BE10" t="s">
        <v>10</v>
      </c>
      <c r="BF10">
        <v>45</v>
      </c>
      <c r="BG10">
        <v>376</v>
      </c>
      <c r="BH10">
        <v>0</v>
      </c>
      <c r="BI10" t="s">
        <v>3</v>
      </c>
      <c r="BJ10">
        <v>42</v>
      </c>
      <c r="BK10">
        <v>358</v>
      </c>
      <c r="BL10">
        <v>2</v>
      </c>
      <c r="BM10" t="s">
        <v>10</v>
      </c>
      <c r="BN10">
        <v>47</v>
      </c>
      <c r="BO10">
        <v>388</v>
      </c>
      <c r="BP10">
        <v>0</v>
      </c>
      <c r="BQ10" t="s">
        <v>9</v>
      </c>
      <c r="BR10">
        <v>54</v>
      </c>
      <c r="BS10">
        <v>456</v>
      </c>
      <c r="BT10">
        <v>2</v>
      </c>
      <c r="BU10" t="s">
        <v>4</v>
      </c>
      <c r="BV10">
        <v>133</v>
      </c>
      <c r="BW10">
        <v>1170</v>
      </c>
      <c r="BX10">
        <v>7</v>
      </c>
      <c r="BY10" t="s">
        <v>15</v>
      </c>
      <c r="BZ10">
        <v>95</v>
      </c>
      <c r="CA10">
        <v>830</v>
      </c>
      <c r="CB10">
        <v>5</v>
      </c>
      <c r="CC10" t="s">
        <v>3</v>
      </c>
      <c r="CD10">
        <v>87</v>
      </c>
      <c r="CE10">
        <v>774</v>
      </c>
      <c r="CF10">
        <v>5</v>
      </c>
      <c r="CG10" t="s">
        <v>10</v>
      </c>
      <c r="CH10">
        <v>51</v>
      </c>
      <c r="CI10">
        <v>420</v>
      </c>
      <c r="CJ10">
        <v>0</v>
      </c>
      <c r="CK10" t="s">
        <v>26</v>
      </c>
      <c r="CL10">
        <v>114</v>
      </c>
      <c r="CM10">
        <v>1042</v>
      </c>
      <c r="CN10">
        <v>10</v>
      </c>
      <c r="CO10" t="s">
        <v>33</v>
      </c>
      <c r="CP10">
        <v>134</v>
      </c>
      <c r="CQ10">
        <v>1188</v>
      </c>
      <c r="CR10">
        <v>10</v>
      </c>
      <c r="CS10" t="s">
        <v>114</v>
      </c>
      <c r="CT10">
        <v>43</v>
      </c>
      <c r="CU10">
        <v>354</v>
      </c>
      <c r="CV10">
        <v>1</v>
      </c>
      <c r="CW10">
        <v>10</v>
      </c>
      <c r="CX10" t="s">
        <v>73</v>
      </c>
      <c r="CY10" t="str">
        <f t="shared" si="0"/>
        <v>3.10人口学</v>
      </c>
    </row>
    <row r="11" spans="1:103" x14ac:dyDescent="0.15">
      <c r="A11" t="s">
        <v>3</v>
      </c>
      <c r="B11">
        <v>35</v>
      </c>
      <c r="C11">
        <v>288</v>
      </c>
      <c r="D11">
        <v>0</v>
      </c>
      <c r="E11" t="s">
        <v>3</v>
      </c>
      <c r="F11">
        <v>106</v>
      </c>
      <c r="G11">
        <v>868</v>
      </c>
      <c r="H11">
        <v>0</v>
      </c>
      <c r="I11" t="s">
        <v>26</v>
      </c>
      <c r="J11">
        <v>133</v>
      </c>
      <c r="K11">
        <v>1182</v>
      </c>
      <c r="L11">
        <v>8</v>
      </c>
      <c r="M11" t="s">
        <v>11</v>
      </c>
      <c r="N11">
        <v>29</v>
      </c>
      <c r="O11">
        <v>262</v>
      </c>
      <c r="P11">
        <v>1</v>
      </c>
      <c r="Q11" t="s">
        <v>29</v>
      </c>
      <c r="R11">
        <v>62</v>
      </c>
      <c r="S11">
        <v>558</v>
      </c>
      <c r="T11">
        <v>3</v>
      </c>
      <c r="U11" t="s">
        <v>2</v>
      </c>
      <c r="V11">
        <v>18</v>
      </c>
      <c r="W11">
        <v>170</v>
      </c>
      <c r="X11">
        <v>2</v>
      </c>
      <c r="Y11" t="s">
        <v>8</v>
      </c>
      <c r="Z11">
        <v>65</v>
      </c>
      <c r="AA11">
        <v>554</v>
      </c>
      <c r="AB11">
        <v>3</v>
      </c>
      <c r="AC11" t="s">
        <v>36</v>
      </c>
      <c r="AD11">
        <v>75</v>
      </c>
      <c r="AE11">
        <v>604</v>
      </c>
      <c r="AF11">
        <v>0</v>
      </c>
      <c r="AG11" t="s">
        <v>5</v>
      </c>
      <c r="AH11">
        <v>90</v>
      </c>
      <c r="AI11">
        <v>858</v>
      </c>
      <c r="AJ11">
        <v>8</v>
      </c>
      <c r="AK11" t="s">
        <v>1416</v>
      </c>
      <c r="AL11">
        <v>16</v>
      </c>
      <c r="AM11">
        <v>146</v>
      </c>
      <c r="AN11">
        <v>1</v>
      </c>
      <c r="AO11" t="s">
        <v>33</v>
      </c>
      <c r="AP11">
        <v>68</v>
      </c>
      <c r="AQ11">
        <v>628</v>
      </c>
      <c r="AR11">
        <v>7</v>
      </c>
      <c r="AS11" t="s">
        <v>3</v>
      </c>
      <c r="AT11">
        <v>35</v>
      </c>
      <c r="AU11">
        <v>316</v>
      </c>
      <c r="AV11">
        <v>3</v>
      </c>
      <c r="AW11" t="s">
        <v>30</v>
      </c>
      <c r="AX11">
        <v>48</v>
      </c>
      <c r="AY11">
        <v>384</v>
      </c>
      <c r="AZ11">
        <v>0</v>
      </c>
      <c r="BA11" t="s">
        <v>12</v>
      </c>
      <c r="BB11">
        <v>16</v>
      </c>
      <c r="BC11">
        <v>128</v>
      </c>
      <c r="BD11">
        <v>0</v>
      </c>
      <c r="BE11" t="s">
        <v>17</v>
      </c>
      <c r="BF11">
        <v>42</v>
      </c>
      <c r="BG11">
        <v>344</v>
      </c>
      <c r="BH11">
        <v>0</v>
      </c>
      <c r="BI11" t="s">
        <v>26</v>
      </c>
      <c r="BJ11">
        <v>38</v>
      </c>
      <c r="BK11">
        <v>338</v>
      </c>
      <c r="BL11">
        <v>3</v>
      </c>
      <c r="BM11" t="s">
        <v>33</v>
      </c>
      <c r="BN11">
        <v>44</v>
      </c>
      <c r="BO11">
        <v>366</v>
      </c>
      <c r="BP11">
        <v>1</v>
      </c>
      <c r="BQ11" t="s">
        <v>10</v>
      </c>
      <c r="BR11">
        <v>49</v>
      </c>
      <c r="BS11">
        <v>420</v>
      </c>
      <c r="BT11">
        <v>2</v>
      </c>
      <c r="BU11" t="s">
        <v>26</v>
      </c>
      <c r="BV11">
        <v>133</v>
      </c>
      <c r="BW11">
        <v>1108</v>
      </c>
      <c r="BX11">
        <v>2</v>
      </c>
      <c r="BY11" t="s">
        <v>26</v>
      </c>
      <c r="BZ11">
        <v>79</v>
      </c>
      <c r="CA11">
        <v>702</v>
      </c>
      <c r="CB11">
        <v>6</v>
      </c>
      <c r="CC11" t="s">
        <v>26</v>
      </c>
      <c r="CD11">
        <v>85</v>
      </c>
      <c r="CE11">
        <v>748</v>
      </c>
      <c r="CF11">
        <v>5</v>
      </c>
      <c r="CG11" t="s">
        <v>16</v>
      </c>
      <c r="CH11">
        <v>48</v>
      </c>
      <c r="CI11">
        <v>400</v>
      </c>
      <c r="CJ11">
        <v>0</v>
      </c>
      <c r="CK11" t="s">
        <v>16</v>
      </c>
      <c r="CL11">
        <v>112</v>
      </c>
      <c r="CM11">
        <v>956</v>
      </c>
      <c r="CN11">
        <v>3</v>
      </c>
      <c r="CO11" t="s">
        <v>16</v>
      </c>
      <c r="CP11">
        <v>135</v>
      </c>
      <c r="CQ11">
        <v>1112</v>
      </c>
      <c r="CR11">
        <v>2</v>
      </c>
      <c r="CS11" t="s">
        <v>8</v>
      </c>
      <c r="CT11">
        <v>39</v>
      </c>
      <c r="CU11">
        <v>320</v>
      </c>
      <c r="CV11">
        <v>0</v>
      </c>
      <c r="CW11">
        <v>11</v>
      </c>
      <c r="CX11" t="s">
        <v>72</v>
      </c>
      <c r="CY11" t="str">
        <f t="shared" si="0"/>
        <v>3.11社会学</v>
      </c>
    </row>
    <row r="12" spans="1:103" x14ac:dyDescent="0.15">
      <c r="A12" t="s">
        <v>15</v>
      </c>
      <c r="B12">
        <v>29</v>
      </c>
      <c r="C12">
        <v>242</v>
      </c>
      <c r="D12">
        <v>1</v>
      </c>
      <c r="E12" t="s">
        <v>33</v>
      </c>
      <c r="F12">
        <v>103</v>
      </c>
      <c r="G12">
        <v>866</v>
      </c>
      <c r="H12">
        <v>4</v>
      </c>
      <c r="I12" t="s">
        <v>12</v>
      </c>
      <c r="J12">
        <v>102</v>
      </c>
      <c r="K12">
        <v>1050</v>
      </c>
      <c r="L12">
        <v>18</v>
      </c>
      <c r="M12" t="s">
        <v>12</v>
      </c>
      <c r="N12">
        <v>28</v>
      </c>
      <c r="O12">
        <v>246</v>
      </c>
      <c r="P12">
        <v>1</v>
      </c>
      <c r="Q12" t="s">
        <v>22</v>
      </c>
      <c r="R12">
        <v>60</v>
      </c>
      <c r="S12">
        <v>492</v>
      </c>
      <c r="T12">
        <v>0</v>
      </c>
      <c r="U12" t="s">
        <v>7</v>
      </c>
      <c r="V12">
        <v>17</v>
      </c>
      <c r="W12">
        <v>160</v>
      </c>
      <c r="X12">
        <v>2</v>
      </c>
      <c r="Y12" t="s">
        <v>15</v>
      </c>
      <c r="Z12">
        <v>63</v>
      </c>
      <c r="AA12">
        <v>536</v>
      </c>
      <c r="AB12">
        <v>2</v>
      </c>
      <c r="AC12" t="s">
        <v>22</v>
      </c>
      <c r="AD12">
        <v>66</v>
      </c>
      <c r="AE12">
        <v>580</v>
      </c>
      <c r="AF12">
        <v>2</v>
      </c>
      <c r="AG12" t="s">
        <v>32</v>
      </c>
      <c r="AH12">
        <v>98</v>
      </c>
      <c r="AI12">
        <v>830</v>
      </c>
      <c r="AJ12">
        <v>3</v>
      </c>
      <c r="AK12" t="s">
        <v>13</v>
      </c>
      <c r="AL12">
        <v>17</v>
      </c>
      <c r="AM12">
        <v>144</v>
      </c>
      <c r="AN12">
        <v>0</v>
      </c>
      <c r="AO12" t="s">
        <v>10</v>
      </c>
      <c r="AP12">
        <v>64</v>
      </c>
      <c r="AQ12">
        <v>580</v>
      </c>
      <c r="AR12">
        <v>5</v>
      </c>
      <c r="AS12" t="s">
        <v>11</v>
      </c>
      <c r="AT12">
        <v>34</v>
      </c>
      <c r="AU12">
        <v>290</v>
      </c>
      <c r="AV12">
        <v>1</v>
      </c>
      <c r="AW12" t="s">
        <v>16</v>
      </c>
      <c r="AX12">
        <v>45</v>
      </c>
      <c r="AY12">
        <v>368</v>
      </c>
      <c r="AZ12">
        <v>0</v>
      </c>
      <c r="BA12" t="s">
        <v>26</v>
      </c>
      <c r="BB12">
        <v>12</v>
      </c>
      <c r="BC12">
        <v>118</v>
      </c>
      <c r="BD12">
        <v>2</v>
      </c>
      <c r="BE12" t="s">
        <v>8</v>
      </c>
      <c r="BF12">
        <v>40</v>
      </c>
      <c r="BG12">
        <v>328</v>
      </c>
      <c r="BH12">
        <v>0</v>
      </c>
      <c r="BI12" t="s">
        <v>22</v>
      </c>
      <c r="BJ12">
        <v>35</v>
      </c>
      <c r="BK12">
        <v>308</v>
      </c>
      <c r="BL12">
        <v>2</v>
      </c>
      <c r="BM12" t="s">
        <v>23</v>
      </c>
      <c r="BN12">
        <v>42</v>
      </c>
      <c r="BO12">
        <v>354</v>
      </c>
      <c r="BP12">
        <v>1</v>
      </c>
      <c r="BQ12" t="s">
        <v>15</v>
      </c>
      <c r="BR12">
        <v>45</v>
      </c>
      <c r="BS12">
        <v>374</v>
      </c>
      <c r="BT12">
        <v>1</v>
      </c>
      <c r="BU12" t="s">
        <v>16</v>
      </c>
      <c r="BV12">
        <v>123</v>
      </c>
      <c r="BW12">
        <v>1012</v>
      </c>
      <c r="BX12">
        <v>2</v>
      </c>
      <c r="BY12" t="s">
        <v>35</v>
      </c>
      <c r="BZ12">
        <v>83</v>
      </c>
      <c r="CA12">
        <v>694</v>
      </c>
      <c r="CB12">
        <v>3</v>
      </c>
      <c r="CC12" t="s">
        <v>22</v>
      </c>
      <c r="CD12">
        <v>61</v>
      </c>
      <c r="CE12">
        <v>616</v>
      </c>
      <c r="CF12">
        <v>11</v>
      </c>
      <c r="CG12" t="s">
        <v>12</v>
      </c>
      <c r="CH12">
        <v>38</v>
      </c>
      <c r="CI12">
        <v>360</v>
      </c>
      <c r="CJ12">
        <v>4</v>
      </c>
      <c r="CK12" t="s">
        <v>8</v>
      </c>
      <c r="CL12">
        <v>100</v>
      </c>
      <c r="CM12">
        <v>908</v>
      </c>
      <c r="CN12">
        <v>7</v>
      </c>
      <c r="CO12" t="s">
        <v>10</v>
      </c>
      <c r="CP12">
        <v>127</v>
      </c>
      <c r="CQ12">
        <v>1088</v>
      </c>
      <c r="CR12">
        <v>6</v>
      </c>
      <c r="CS12" t="s">
        <v>9</v>
      </c>
      <c r="CT12">
        <v>34</v>
      </c>
      <c r="CU12">
        <v>298</v>
      </c>
      <c r="CV12">
        <v>1</v>
      </c>
      <c r="CW12">
        <v>12</v>
      </c>
      <c r="CX12" t="s">
        <v>82</v>
      </c>
      <c r="CY12" t="str">
        <f t="shared" si="0"/>
        <v>3.12世界历史</v>
      </c>
    </row>
    <row r="13" spans="1:103" x14ac:dyDescent="0.15">
      <c r="A13" t="s">
        <v>37</v>
      </c>
      <c r="B13">
        <v>30</v>
      </c>
      <c r="C13">
        <v>240</v>
      </c>
      <c r="D13">
        <v>0</v>
      </c>
      <c r="E13" t="s">
        <v>26</v>
      </c>
      <c r="F13">
        <v>93</v>
      </c>
      <c r="G13">
        <v>814</v>
      </c>
      <c r="H13">
        <v>3</v>
      </c>
      <c r="I13" t="s">
        <v>44</v>
      </c>
      <c r="J13">
        <v>112</v>
      </c>
      <c r="K13">
        <v>1024</v>
      </c>
      <c r="L13">
        <v>4</v>
      </c>
      <c r="M13" t="s">
        <v>36</v>
      </c>
      <c r="N13">
        <v>29</v>
      </c>
      <c r="O13">
        <v>242</v>
      </c>
      <c r="P13">
        <v>1</v>
      </c>
      <c r="Q13" t="s">
        <v>15</v>
      </c>
      <c r="R13">
        <v>51</v>
      </c>
      <c r="S13">
        <v>418</v>
      </c>
      <c r="T13">
        <v>1</v>
      </c>
      <c r="U13" t="s">
        <v>35</v>
      </c>
      <c r="V13">
        <v>18</v>
      </c>
      <c r="W13">
        <v>154</v>
      </c>
      <c r="X13">
        <v>1</v>
      </c>
      <c r="Y13" t="s">
        <v>16</v>
      </c>
      <c r="Z13">
        <v>66</v>
      </c>
      <c r="AA13">
        <v>532</v>
      </c>
      <c r="AB13">
        <v>0</v>
      </c>
      <c r="AC13" t="s">
        <v>23</v>
      </c>
      <c r="AD13">
        <v>71</v>
      </c>
      <c r="AE13">
        <v>580</v>
      </c>
      <c r="AF13">
        <v>0</v>
      </c>
      <c r="AG13" t="s">
        <v>19</v>
      </c>
      <c r="AH13">
        <v>73</v>
      </c>
      <c r="AI13">
        <v>600</v>
      </c>
      <c r="AJ13">
        <v>0</v>
      </c>
      <c r="AK13" t="s">
        <v>11</v>
      </c>
      <c r="AL13">
        <v>16</v>
      </c>
      <c r="AM13">
        <v>128</v>
      </c>
      <c r="AN13">
        <v>0</v>
      </c>
      <c r="AO13" t="s">
        <v>20</v>
      </c>
      <c r="AP13">
        <v>68</v>
      </c>
      <c r="AQ13">
        <v>558</v>
      </c>
      <c r="AR13">
        <v>1</v>
      </c>
      <c r="AS13" t="s">
        <v>7</v>
      </c>
      <c r="AT13">
        <v>28</v>
      </c>
      <c r="AU13">
        <v>238</v>
      </c>
      <c r="AV13">
        <v>1</v>
      </c>
      <c r="AW13" t="s">
        <v>23</v>
      </c>
      <c r="AX13">
        <v>35</v>
      </c>
      <c r="AY13">
        <v>290</v>
      </c>
      <c r="AZ13">
        <v>1</v>
      </c>
      <c r="BA13" t="s">
        <v>4</v>
      </c>
      <c r="BB13">
        <v>12</v>
      </c>
      <c r="BC13">
        <v>110</v>
      </c>
      <c r="BD13">
        <v>1</v>
      </c>
      <c r="BE13" t="s">
        <v>12</v>
      </c>
      <c r="BF13">
        <v>34</v>
      </c>
      <c r="BG13">
        <v>300</v>
      </c>
      <c r="BH13">
        <v>1</v>
      </c>
      <c r="BI13" t="s">
        <v>12</v>
      </c>
      <c r="BJ13">
        <v>28</v>
      </c>
      <c r="BK13">
        <v>282</v>
      </c>
      <c r="BL13">
        <v>5</v>
      </c>
      <c r="BM13" t="s">
        <v>29</v>
      </c>
      <c r="BN13">
        <v>35</v>
      </c>
      <c r="BO13">
        <v>350</v>
      </c>
      <c r="BP13">
        <v>1</v>
      </c>
      <c r="BQ13" t="s">
        <v>33</v>
      </c>
      <c r="BR13">
        <v>45</v>
      </c>
      <c r="BS13">
        <v>368</v>
      </c>
      <c r="BT13">
        <v>0</v>
      </c>
      <c r="BU13" t="s">
        <v>23</v>
      </c>
      <c r="BV13">
        <v>110</v>
      </c>
      <c r="BW13">
        <v>940</v>
      </c>
      <c r="BX13">
        <v>4</v>
      </c>
      <c r="BY13" t="s">
        <v>16</v>
      </c>
      <c r="BZ13">
        <v>73</v>
      </c>
      <c r="CA13">
        <v>626</v>
      </c>
      <c r="CB13">
        <v>3</v>
      </c>
      <c r="CC13" t="s">
        <v>15</v>
      </c>
      <c r="CD13">
        <v>68</v>
      </c>
      <c r="CE13">
        <v>588</v>
      </c>
      <c r="CF13">
        <v>2</v>
      </c>
      <c r="CG13" t="s">
        <v>22</v>
      </c>
      <c r="CH13">
        <v>37</v>
      </c>
      <c r="CI13">
        <v>358</v>
      </c>
      <c r="CJ13">
        <v>3</v>
      </c>
      <c r="CK13" t="s">
        <v>13</v>
      </c>
      <c r="CL13">
        <v>85</v>
      </c>
      <c r="CM13">
        <v>790</v>
      </c>
      <c r="CN13">
        <v>9</v>
      </c>
      <c r="CO13" t="s">
        <v>35</v>
      </c>
      <c r="CP13">
        <v>96</v>
      </c>
      <c r="CQ13">
        <v>840</v>
      </c>
      <c r="CR13">
        <v>6</v>
      </c>
      <c r="CS13" t="s">
        <v>37</v>
      </c>
      <c r="CT13">
        <v>34</v>
      </c>
      <c r="CU13">
        <v>282</v>
      </c>
      <c r="CV13">
        <v>1</v>
      </c>
      <c r="CW13">
        <v>13</v>
      </c>
      <c r="CX13" t="s">
        <v>98</v>
      </c>
      <c r="CY13" t="str">
        <f t="shared" si="0"/>
        <v>3.13体育学</v>
      </c>
    </row>
    <row r="14" spans="1:103" x14ac:dyDescent="0.15">
      <c r="A14" t="s">
        <v>8</v>
      </c>
      <c r="B14">
        <v>29</v>
      </c>
      <c r="C14">
        <v>236</v>
      </c>
      <c r="D14">
        <v>0</v>
      </c>
      <c r="E14" t="s">
        <v>9</v>
      </c>
      <c r="F14">
        <v>94</v>
      </c>
      <c r="G14">
        <v>802</v>
      </c>
      <c r="H14">
        <v>3</v>
      </c>
      <c r="I14" t="s">
        <v>30</v>
      </c>
      <c r="J14">
        <v>112</v>
      </c>
      <c r="K14">
        <v>1012</v>
      </c>
      <c r="L14">
        <v>10</v>
      </c>
      <c r="M14" t="s">
        <v>29</v>
      </c>
      <c r="N14">
        <v>27</v>
      </c>
      <c r="O14">
        <v>232</v>
      </c>
      <c r="P14">
        <v>0</v>
      </c>
      <c r="Q14" t="s">
        <v>30</v>
      </c>
      <c r="R14">
        <v>52</v>
      </c>
      <c r="S14">
        <v>416</v>
      </c>
      <c r="T14">
        <v>0</v>
      </c>
      <c r="U14" t="s">
        <v>29</v>
      </c>
      <c r="V14">
        <v>13</v>
      </c>
      <c r="W14">
        <v>144</v>
      </c>
      <c r="X14">
        <v>4</v>
      </c>
      <c r="Y14" t="s">
        <v>33</v>
      </c>
      <c r="Z14">
        <v>61</v>
      </c>
      <c r="AA14">
        <v>522</v>
      </c>
      <c r="AB14">
        <v>2</v>
      </c>
      <c r="AC14" t="s">
        <v>15</v>
      </c>
      <c r="AD14">
        <v>65</v>
      </c>
      <c r="AE14">
        <v>546</v>
      </c>
      <c r="AF14">
        <v>1</v>
      </c>
      <c r="AG14" t="s">
        <v>15</v>
      </c>
      <c r="AH14">
        <v>68</v>
      </c>
      <c r="AI14">
        <v>568</v>
      </c>
      <c r="AJ14">
        <v>1</v>
      </c>
      <c r="AK14" t="s">
        <v>15</v>
      </c>
      <c r="AL14">
        <v>16</v>
      </c>
      <c r="AM14">
        <v>128</v>
      </c>
      <c r="AN14">
        <v>0</v>
      </c>
      <c r="AO14" t="s">
        <v>1416</v>
      </c>
      <c r="AP14">
        <v>55</v>
      </c>
      <c r="AQ14">
        <v>520</v>
      </c>
      <c r="AR14">
        <v>6</v>
      </c>
      <c r="AS14" t="s">
        <v>26</v>
      </c>
      <c r="AT14">
        <v>24</v>
      </c>
      <c r="AU14">
        <v>202</v>
      </c>
      <c r="AV14">
        <v>1</v>
      </c>
      <c r="AW14" t="s">
        <v>9</v>
      </c>
      <c r="AX14">
        <v>33</v>
      </c>
      <c r="AY14">
        <v>282</v>
      </c>
      <c r="AZ14">
        <v>1</v>
      </c>
      <c r="BA14" t="s">
        <v>16</v>
      </c>
      <c r="BB14">
        <v>13</v>
      </c>
      <c r="BC14">
        <v>104</v>
      </c>
      <c r="BD14">
        <v>0</v>
      </c>
      <c r="BE14" t="s">
        <v>3</v>
      </c>
      <c r="BF14">
        <v>32</v>
      </c>
      <c r="BG14">
        <v>268</v>
      </c>
      <c r="BH14">
        <v>1</v>
      </c>
      <c r="BI14" t="s">
        <v>16</v>
      </c>
      <c r="BJ14">
        <v>30</v>
      </c>
      <c r="BK14">
        <v>244</v>
      </c>
      <c r="BL14">
        <v>0</v>
      </c>
      <c r="BM14" t="s">
        <v>16</v>
      </c>
      <c r="BN14">
        <v>39</v>
      </c>
      <c r="BO14">
        <v>348</v>
      </c>
      <c r="BP14">
        <v>2</v>
      </c>
      <c r="BQ14" t="s">
        <v>26</v>
      </c>
      <c r="BR14">
        <v>46</v>
      </c>
      <c r="BS14">
        <v>368</v>
      </c>
      <c r="BT14">
        <v>0</v>
      </c>
      <c r="BU14" t="s">
        <v>33</v>
      </c>
      <c r="BV14">
        <v>112</v>
      </c>
      <c r="BW14">
        <v>934</v>
      </c>
      <c r="BX14">
        <v>2</v>
      </c>
      <c r="BY14" t="s">
        <v>9</v>
      </c>
      <c r="BZ14">
        <v>73</v>
      </c>
      <c r="CA14">
        <v>622</v>
      </c>
      <c r="CB14">
        <v>3</v>
      </c>
      <c r="CC14" t="s">
        <v>1416</v>
      </c>
      <c r="CD14">
        <v>53</v>
      </c>
      <c r="CE14">
        <v>552</v>
      </c>
      <c r="CF14">
        <v>10</v>
      </c>
      <c r="CG14" t="s">
        <v>29</v>
      </c>
      <c r="CH14">
        <v>34</v>
      </c>
      <c r="CI14">
        <v>348</v>
      </c>
      <c r="CJ14">
        <v>4</v>
      </c>
      <c r="CK14" t="s">
        <v>37</v>
      </c>
      <c r="CL14">
        <v>91</v>
      </c>
      <c r="CM14">
        <v>774</v>
      </c>
      <c r="CN14">
        <v>3</v>
      </c>
      <c r="CO14" t="s">
        <v>23</v>
      </c>
      <c r="CP14">
        <v>100</v>
      </c>
      <c r="CQ14">
        <v>838</v>
      </c>
      <c r="CR14">
        <v>2</v>
      </c>
      <c r="CS14" t="s">
        <v>11</v>
      </c>
      <c r="CT14">
        <v>31</v>
      </c>
      <c r="CU14">
        <v>268</v>
      </c>
      <c r="CV14">
        <v>2</v>
      </c>
      <c r="CW14">
        <v>14</v>
      </c>
      <c r="CX14" t="s">
        <v>65</v>
      </c>
      <c r="CY14" t="str">
        <f t="shared" si="0"/>
        <v>3.14统计学</v>
      </c>
    </row>
    <row r="15" spans="1:103" x14ac:dyDescent="0.15">
      <c r="A15" t="s">
        <v>85</v>
      </c>
      <c r="B15">
        <v>27</v>
      </c>
      <c r="C15">
        <v>228</v>
      </c>
      <c r="D15">
        <v>0</v>
      </c>
      <c r="E15" t="s">
        <v>22</v>
      </c>
      <c r="F15">
        <v>64</v>
      </c>
      <c r="G15">
        <v>596</v>
      </c>
      <c r="H15">
        <v>5</v>
      </c>
      <c r="I15" t="s">
        <v>33</v>
      </c>
      <c r="J15">
        <v>101</v>
      </c>
      <c r="K15">
        <v>920</v>
      </c>
      <c r="L15">
        <v>10</v>
      </c>
      <c r="M15" t="s">
        <v>34</v>
      </c>
      <c r="N15">
        <v>28</v>
      </c>
      <c r="O15">
        <v>224</v>
      </c>
      <c r="P15">
        <v>0</v>
      </c>
      <c r="Q15" t="s">
        <v>33</v>
      </c>
      <c r="R15">
        <v>49</v>
      </c>
      <c r="S15">
        <v>402</v>
      </c>
      <c r="T15">
        <v>1</v>
      </c>
      <c r="U15" t="s">
        <v>6</v>
      </c>
      <c r="V15">
        <v>13</v>
      </c>
      <c r="W15">
        <v>140</v>
      </c>
      <c r="X15">
        <v>3</v>
      </c>
      <c r="Y15" t="s">
        <v>23</v>
      </c>
      <c r="Z15">
        <v>61</v>
      </c>
      <c r="AA15">
        <v>508</v>
      </c>
      <c r="AB15">
        <v>0</v>
      </c>
      <c r="AC15" t="s">
        <v>8</v>
      </c>
      <c r="AD15">
        <v>60</v>
      </c>
      <c r="AE15">
        <v>516</v>
      </c>
      <c r="AF15">
        <v>1</v>
      </c>
      <c r="AG15" t="s">
        <v>39</v>
      </c>
      <c r="AH15">
        <v>60</v>
      </c>
      <c r="AI15">
        <v>484</v>
      </c>
      <c r="AJ15">
        <v>0</v>
      </c>
      <c r="AK15" t="s">
        <v>38</v>
      </c>
      <c r="AL15">
        <v>13</v>
      </c>
      <c r="AM15">
        <v>104</v>
      </c>
      <c r="AN15">
        <v>0</v>
      </c>
      <c r="AO15" t="s">
        <v>9</v>
      </c>
      <c r="AP15">
        <v>58</v>
      </c>
      <c r="AQ15">
        <v>496</v>
      </c>
      <c r="AR15">
        <v>2</v>
      </c>
      <c r="AS15" t="s">
        <v>15</v>
      </c>
      <c r="AT15">
        <v>25</v>
      </c>
      <c r="AU15">
        <v>200</v>
      </c>
      <c r="AV15">
        <v>0</v>
      </c>
      <c r="AW15" t="s">
        <v>33</v>
      </c>
      <c r="AX15">
        <v>31</v>
      </c>
      <c r="AY15">
        <v>262</v>
      </c>
      <c r="AZ15">
        <v>1</v>
      </c>
      <c r="BA15" t="s">
        <v>13</v>
      </c>
      <c r="BB15">
        <v>10</v>
      </c>
      <c r="BC15">
        <v>96</v>
      </c>
      <c r="BD15">
        <v>1</v>
      </c>
      <c r="BE15" t="s">
        <v>37</v>
      </c>
      <c r="BF15">
        <v>30</v>
      </c>
      <c r="BG15">
        <v>250</v>
      </c>
      <c r="BH15">
        <v>1</v>
      </c>
      <c r="BI15" t="s">
        <v>23</v>
      </c>
      <c r="BJ15">
        <v>26</v>
      </c>
      <c r="BK15">
        <v>230</v>
      </c>
      <c r="BL15">
        <v>2</v>
      </c>
      <c r="BM15" t="s">
        <v>9</v>
      </c>
      <c r="BN15">
        <v>40</v>
      </c>
      <c r="BO15">
        <v>328</v>
      </c>
      <c r="BP15">
        <v>0</v>
      </c>
      <c r="BQ15" t="s">
        <v>16</v>
      </c>
      <c r="BR15">
        <v>40</v>
      </c>
      <c r="BS15">
        <v>320</v>
      </c>
      <c r="BT15">
        <v>0</v>
      </c>
      <c r="BU15" t="s">
        <v>1416</v>
      </c>
      <c r="BV15">
        <v>83</v>
      </c>
      <c r="BW15">
        <v>798</v>
      </c>
      <c r="BX15">
        <v>8</v>
      </c>
      <c r="BY15" t="s">
        <v>33</v>
      </c>
      <c r="BZ15">
        <v>73</v>
      </c>
      <c r="CA15">
        <v>614</v>
      </c>
      <c r="CB15">
        <v>3</v>
      </c>
      <c r="CC15" t="s">
        <v>17</v>
      </c>
      <c r="CD15">
        <v>53</v>
      </c>
      <c r="CE15">
        <v>484</v>
      </c>
      <c r="CF15">
        <v>4</v>
      </c>
      <c r="CG15" t="s">
        <v>15</v>
      </c>
      <c r="CH15">
        <v>43</v>
      </c>
      <c r="CI15">
        <v>344</v>
      </c>
      <c r="CJ15">
        <v>0</v>
      </c>
      <c r="CK15" t="s">
        <v>22</v>
      </c>
      <c r="CL15">
        <v>82</v>
      </c>
      <c r="CM15">
        <v>770</v>
      </c>
      <c r="CN15">
        <v>9</v>
      </c>
      <c r="CO15" t="s">
        <v>6</v>
      </c>
      <c r="CP15">
        <v>95</v>
      </c>
      <c r="CQ15">
        <v>816</v>
      </c>
      <c r="CR15">
        <v>5</v>
      </c>
      <c r="CS15" t="s">
        <v>38</v>
      </c>
      <c r="CT15">
        <v>28</v>
      </c>
      <c r="CU15">
        <v>224</v>
      </c>
      <c r="CV15">
        <v>0</v>
      </c>
      <c r="CW15">
        <v>15</v>
      </c>
      <c r="CX15" t="s">
        <v>97</v>
      </c>
      <c r="CY15" t="str">
        <f t="shared" si="0"/>
        <v>3.15图书馆、情报与文献学</v>
      </c>
    </row>
    <row r="16" spans="1:103" x14ac:dyDescent="0.15">
      <c r="A16" t="s">
        <v>44</v>
      </c>
      <c r="B16">
        <v>27</v>
      </c>
      <c r="C16">
        <v>228</v>
      </c>
      <c r="D16">
        <v>0</v>
      </c>
      <c r="E16" t="s">
        <v>30</v>
      </c>
      <c r="F16">
        <v>65</v>
      </c>
      <c r="G16">
        <v>556</v>
      </c>
      <c r="H16">
        <v>3</v>
      </c>
      <c r="I16" t="s">
        <v>9</v>
      </c>
      <c r="J16">
        <v>83</v>
      </c>
      <c r="K16">
        <v>770</v>
      </c>
      <c r="L16">
        <v>8</v>
      </c>
      <c r="M16" t="s">
        <v>10</v>
      </c>
      <c r="N16">
        <v>24</v>
      </c>
      <c r="O16">
        <v>206</v>
      </c>
      <c r="P16">
        <v>1</v>
      </c>
      <c r="Q16" t="s">
        <v>26</v>
      </c>
      <c r="R16">
        <v>45</v>
      </c>
      <c r="S16">
        <v>360</v>
      </c>
      <c r="T16">
        <v>0</v>
      </c>
      <c r="U16" t="s">
        <v>8</v>
      </c>
      <c r="V16">
        <v>13</v>
      </c>
      <c r="W16">
        <v>134</v>
      </c>
      <c r="X16">
        <v>3</v>
      </c>
      <c r="Y16" t="s">
        <v>9</v>
      </c>
      <c r="Z16">
        <v>57</v>
      </c>
      <c r="AA16">
        <v>500</v>
      </c>
      <c r="AB16">
        <v>4</v>
      </c>
      <c r="AC16" t="s">
        <v>30</v>
      </c>
      <c r="AD16">
        <v>58</v>
      </c>
      <c r="AE16">
        <v>494</v>
      </c>
      <c r="AF16">
        <v>1</v>
      </c>
      <c r="AG16" t="s">
        <v>10</v>
      </c>
      <c r="AH16">
        <v>48</v>
      </c>
      <c r="AI16">
        <v>402</v>
      </c>
      <c r="AJ16">
        <v>1</v>
      </c>
      <c r="AK16" t="s">
        <v>36</v>
      </c>
      <c r="AL16">
        <v>11</v>
      </c>
      <c r="AM16">
        <v>100</v>
      </c>
      <c r="AN16">
        <v>1</v>
      </c>
      <c r="AO16" t="s">
        <v>16</v>
      </c>
      <c r="AP16">
        <v>60</v>
      </c>
      <c r="AQ16">
        <v>496</v>
      </c>
      <c r="AR16">
        <v>0</v>
      </c>
      <c r="AS16" t="s">
        <v>17</v>
      </c>
      <c r="AT16">
        <v>24</v>
      </c>
      <c r="AU16">
        <v>196</v>
      </c>
      <c r="AV16">
        <v>0</v>
      </c>
      <c r="AW16" t="s">
        <v>22</v>
      </c>
      <c r="AX16">
        <v>26</v>
      </c>
      <c r="AY16">
        <v>224</v>
      </c>
      <c r="AZ16">
        <v>1</v>
      </c>
      <c r="BA16" t="s">
        <v>33</v>
      </c>
      <c r="BB16">
        <v>12</v>
      </c>
      <c r="BC16">
        <v>96</v>
      </c>
      <c r="BD16">
        <v>0</v>
      </c>
      <c r="BE16" t="s">
        <v>6</v>
      </c>
      <c r="BF16">
        <v>31</v>
      </c>
      <c r="BG16">
        <v>248</v>
      </c>
      <c r="BH16">
        <v>0</v>
      </c>
      <c r="BI16" t="s">
        <v>30</v>
      </c>
      <c r="BJ16">
        <v>26</v>
      </c>
      <c r="BK16">
        <v>208</v>
      </c>
      <c r="BL16">
        <v>0</v>
      </c>
      <c r="BM16" t="s">
        <v>34</v>
      </c>
      <c r="BN16">
        <v>31</v>
      </c>
      <c r="BO16">
        <v>248</v>
      </c>
      <c r="BP16">
        <v>0</v>
      </c>
      <c r="BQ16" t="s">
        <v>12</v>
      </c>
      <c r="BR16">
        <v>35</v>
      </c>
      <c r="BS16">
        <v>280</v>
      </c>
      <c r="BT16">
        <v>0</v>
      </c>
      <c r="BU16" t="s">
        <v>30</v>
      </c>
      <c r="BV16">
        <v>86</v>
      </c>
      <c r="BW16">
        <v>740</v>
      </c>
      <c r="BX16">
        <v>2</v>
      </c>
      <c r="BY16" t="s">
        <v>1416</v>
      </c>
      <c r="BZ16">
        <v>57</v>
      </c>
      <c r="CA16">
        <v>614</v>
      </c>
      <c r="CB16">
        <v>13</v>
      </c>
      <c r="CC16" t="s">
        <v>21</v>
      </c>
      <c r="CD16">
        <v>49</v>
      </c>
      <c r="CE16">
        <v>478</v>
      </c>
      <c r="CF16">
        <v>5</v>
      </c>
      <c r="CG16" t="s">
        <v>36</v>
      </c>
      <c r="CH16">
        <v>40</v>
      </c>
      <c r="CI16">
        <v>324</v>
      </c>
      <c r="CJ16">
        <v>0</v>
      </c>
      <c r="CK16" t="s">
        <v>10</v>
      </c>
      <c r="CL16">
        <v>82</v>
      </c>
      <c r="CM16">
        <v>762</v>
      </c>
      <c r="CN16">
        <v>9</v>
      </c>
      <c r="CO16" t="s">
        <v>9</v>
      </c>
      <c r="CP16">
        <v>89</v>
      </c>
      <c r="CQ16">
        <v>748</v>
      </c>
      <c r="CR16">
        <v>2</v>
      </c>
      <c r="CS16" t="s">
        <v>16</v>
      </c>
      <c r="CT16">
        <v>24</v>
      </c>
      <c r="CU16">
        <v>196</v>
      </c>
      <c r="CV16">
        <v>0</v>
      </c>
      <c r="CW16">
        <v>16</v>
      </c>
      <c r="CX16" t="s">
        <v>93</v>
      </c>
      <c r="CY16" t="str">
        <f t="shared" si="0"/>
        <v>3.16外国文学</v>
      </c>
    </row>
    <row r="17" spans="1:103" x14ac:dyDescent="0.15">
      <c r="A17" t="s">
        <v>36</v>
      </c>
      <c r="B17">
        <v>27</v>
      </c>
      <c r="C17">
        <v>216</v>
      </c>
      <c r="D17">
        <v>0</v>
      </c>
      <c r="E17" t="s">
        <v>23</v>
      </c>
      <c r="F17">
        <v>65</v>
      </c>
      <c r="G17">
        <v>532</v>
      </c>
      <c r="H17">
        <v>0</v>
      </c>
      <c r="I17" t="s">
        <v>29</v>
      </c>
      <c r="J17">
        <v>64</v>
      </c>
      <c r="K17">
        <v>726</v>
      </c>
      <c r="L17">
        <v>17</v>
      </c>
      <c r="M17" t="s">
        <v>8</v>
      </c>
      <c r="N17">
        <v>23</v>
      </c>
      <c r="O17">
        <v>202</v>
      </c>
      <c r="P17">
        <v>1</v>
      </c>
      <c r="Q17" t="s">
        <v>23</v>
      </c>
      <c r="R17">
        <v>44</v>
      </c>
      <c r="S17">
        <v>356</v>
      </c>
      <c r="T17">
        <v>0</v>
      </c>
      <c r="U17" t="s">
        <v>30</v>
      </c>
      <c r="V17">
        <v>12</v>
      </c>
      <c r="W17">
        <v>116</v>
      </c>
      <c r="X17">
        <v>2</v>
      </c>
      <c r="Y17" t="s">
        <v>30</v>
      </c>
      <c r="Z17">
        <v>50</v>
      </c>
      <c r="AA17">
        <v>474</v>
      </c>
      <c r="AB17">
        <v>7</v>
      </c>
      <c r="AC17" t="s">
        <v>85</v>
      </c>
      <c r="AD17">
        <v>50</v>
      </c>
      <c r="AE17">
        <v>492</v>
      </c>
      <c r="AF17">
        <v>6</v>
      </c>
      <c r="AG17" t="s">
        <v>1416</v>
      </c>
      <c r="AH17">
        <v>37</v>
      </c>
      <c r="AI17">
        <v>378</v>
      </c>
      <c r="AJ17">
        <v>5</v>
      </c>
      <c r="AK17" t="s">
        <v>30</v>
      </c>
      <c r="AL17">
        <v>12</v>
      </c>
      <c r="AM17">
        <v>96</v>
      </c>
      <c r="AN17">
        <v>0</v>
      </c>
      <c r="AO17" t="s">
        <v>12</v>
      </c>
      <c r="AP17">
        <v>49</v>
      </c>
      <c r="AQ17">
        <v>436</v>
      </c>
      <c r="AR17">
        <v>3</v>
      </c>
      <c r="AS17" t="s">
        <v>9</v>
      </c>
      <c r="AT17">
        <v>21</v>
      </c>
      <c r="AU17">
        <v>188</v>
      </c>
      <c r="AV17">
        <v>1</v>
      </c>
      <c r="AW17" t="s">
        <v>15</v>
      </c>
      <c r="AX17">
        <v>26</v>
      </c>
      <c r="AY17">
        <v>208</v>
      </c>
      <c r="AZ17">
        <v>0</v>
      </c>
      <c r="BA17" t="s">
        <v>21</v>
      </c>
      <c r="BB17">
        <v>11</v>
      </c>
      <c r="BC17">
        <v>92</v>
      </c>
      <c r="BD17">
        <v>0</v>
      </c>
      <c r="BE17" t="s">
        <v>44</v>
      </c>
      <c r="BF17">
        <v>25</v>
      </c>
      <c r="BG17">
        <v>212</v>
      </c>
      <c r="BH17">
        <v>0</v>
      </c>
      <c r="BI17" t="s">
        <v>1416</v>
      </c>
      <c r="BJ17">
        <v>17</v>
      </c>
      <c r="BK17">
        <v>184</v>
      </c>
      <c r="BL17">
        <v>4</v>
      </c>
      <c r="BM17" t="s">
        <v>6</v>
      </c>
      <c r="BN17">
        <v>28</v>
      </c>
      <c r="BO17">
        <v>228</v>
      </c>
      <c r="BP17">
        <v>0</v>
      </c>
      <c r="BQ17" t="s">
        <v>34</v>
      </c>
      <c r="BR17">
        <v>32</v>
      </c>
      <c r="BS17">
        <v>256</v>
      </c>
      <c r="BT17">
        <v>0</v>
      </c>
      <c r="BU17" t="s">
        <v>6</v>
      </c>
      <c r="BV17">
        <v>83</v>
      </c>
      <c r="BW17">
        <v>698</v>
      </c>
      <c r="BX17">
        <v>1</v>
      </c>
      <c r="BY17" t="s">
        <v>12</v>
      </c>
      <c r="BZ17">
        <v>65</v>
      </c>
      <c r="CA17">
        <v>584</v>
      </c>
      <c r="CB17">
        <v>3</v>
      </c>
      <c r="CC17" t="s">
        <v>16</v>
      </c>
      <c r="CD17">
        <v>59</v>
      </c>
      <c r="CE17">
        <v>476</v>
      </c>
      <c r="CF17">
        <v>0</v>
      </c>
      <c r="CG17" t="s">
        <v>20</v>
      </c>
      <c r="CH17">
        <v>39</v>
      </c>
      <c r="CI17">
        <v>324</v>
      </c>
      <c r="CJ17">
        <v>1</v>
      </c>
      <c r="CK17" t="s">
        <v>15</v>
      </c>
      <c r="CL17">
        <v>73</v>
      </c>
      <c r="CM17">
        <v>678</v>
      </c>
      <c r="CN17">
        <v>8</v>
      </c>
      <c r="CO17" t="s">
        <v>37</v>
      </c>
      <c r="CP17">
        <v>82</v>
      </c>
      <c r="CQ17">
        <v>726</v>
      </c>
      <c r="CR17">
        <v>7</v>
      </c>
      <c r="CS17" t="s">
        <v>3</v>
      </c>
      <c r="CT17">
        <v>24</v>
      </c>
      <c r="CU17">
        <v>196</v>
      </c>
      <c r="CV17">
        <v>0</v>
      </c>
      <c r="CW17">
        <v>17</v>
      </c>
      <c r="CX17" t="s">
        <v>96</v>
      </c>
      <c r="CY17" t="str">
        <f t="shared" si="0"/>
        <v>3.17新闻学与传播学</v>
      </c>
    </row>
    <row r="18" spans="1:103" x14ac:dyDescent="0.15">
      <c r="A18" t="s">
        <v>29</v>
      </c>
      <c r="B18">
        <v>24</v>
      </c>
      <c r="C18">
        <v>208</v>
      </c>
      <c r="D18">
        <v>0</v>
      </c>
      <c r="E18" t="s">
        <v>29</v>
      </c>
      <c r="F18">
        <v>47</v>
      </c>
      <c r="G18">
        <v>444</v>
      </c>
      <c r="H18">
        <v>5</v>
      </c>
      <c r="I18" t="s">
        <v>23</v>
      </c>
      <c r="J18">
        <v>78</v>
      </c>
      <c r="K18">
        <v>692</v>
      </c>
      <c r="L18">
        <v>4</v>
      </c>
      <c r="M18" t="s">
        <v>2</v>
      </c>
      <c r="N18">
        <v>21</v>
      </c>
      <c r="O18">
        <v>200</v>
      </c>
      <c r="P18">
        <v>3</v>
      </c>
      <c r="Q18" t="s">
        <v>36</v>
      </c>
      <c r="R18">
        <v>42</v>
      </c>
      <c r="S18">
        <v>336</v>
      </c>
      <c r="T18">
        <v>0</v>
      </c>
      <c r="U18" t="s">
        <v>21</v>
      </c>
      <c r="V18">
        <v>11</v>
      </c>
      <c r="W18">
        <v>112</v>
      </c>
      <c r="X18">
        <v>2</v>
      </c>
      <c r="Y18" t="s">
        <v>6</v>
      </c>
      <c r="Z18">
        <v>49</v>
      </c>
      <c r="AA18">
        <v>418</v>
      </c>
      <c r="AB18">
        <v>1</v>
      </c>
      <c r="AC18" t="s">
        <v>26</v>
      </c>
      <c r="AD18">
        <v>55</v>
      </c>
      <c r="AE18">
        <v>468</v>
      </c>
      <c r="AF18">
        <v>2</v>
      </c>
      <c r="AG18" t="s">
        <v>33</v>
      </c>
      <c r="AH18">
        <v>33</v>
      </c>
      <c r="AI18">
        <v>278</v>
      </c>
      <c r="AJ18">
        <v>1</v>
      </c>
      <c r="AK18" t="s">
        <v>6</v>
      </c>
      <c r="AL18">
        <v>11</v>
      </c>
      <c r="AM18">
        <v>88</v>
      </c>
      <c r="AN18">
        <v>0</v>
      </c>
      <c r="AO18" t="s">
        <v>22</v>
      </c>
      <c r="AP18">
        <v>47</v>
      </c>
      <c r="AQ18">
        <v>420</v>
      </c>
      <c r="AR18">
        <v>3</v>
      </c>
      <c r="AS18" t="s">
        <v>20</v>
      </c>
      <c r="AT18">
        <v>19</v>
      </c>
      <c r="AU18">
        <v>162</v>
      </c>
      <c r="AV18">
        <v>1</v>
      </c>
      <c r="AW18" t="s">
        <v>12</v>
      </c>
      <c r="AX18">
        <v>24</v>
      </c>
      <c r="AY18">
        <v>196</v>
      </c>
      <c r="AZ18">
        <v>0</v>
      </c>
      <c r="BA18" t="s">
        <v>15</v>
      </c>
      <c r="BB18">
        <v>11</v>
      </c>
      <c r="BC18">
        <v>88</v>
      </c>
      <c r="BD18">
        <v>0</v>
      </c>
      <c r="BE18" t="s">
        <v>22</v>
      </c>
      <c r="BF18">
        <v>23</v>
      </c>
      <c r="BG18">
        <v>202</v>
      </c>
      <c r="BH18">
        <v>1</v>
      </c>
      <c r="BI18" t="s">
        <v>17</v>
      </c>
      <c r="BJ18">
        <v>21</v>
      </c>
      <c r="BK18">
        <v>178</v>
      </c>
      <c r="BL18">
        <v>1</v>
      </c>
      <c r="BM18" t="s">
        <v>36</v>
      </c>
      <c r="BN18">
        <v>28</v>
      </c>
      <c r="BO18">
        <v>224</v>
      </c>
      <c r="BP18">
        <v>0</v>
      </c>
      <c r="BQ18" t="s">
        <v>36</v>
      </c>
      <c r="BR18">
        <v>28</v>
      </c>
      <c r="BS18">
        <v>224</v>
      </c>
      <c r="BT18">
        <v>0</v>
      </c>
      <c r="BU18" t="s">
        <v>12</v>
      </c>
      <c r="BV18">
        <v>73</v>
      </c>
      <c r="BW18">
        <v>694</v>
      </c>
      <c r="BX18">
        <v>9</v>
      </c>
      <c r="BY18" t="s">
        <v>22</v>
      </c>
      <c r="BZ18">
        <v>62</v>
      </c>
      <c r="CA18">
        <v>538</v>
      </c>
      <c r="CB18">
        <v>3</v>
      </c>
      <c r="CC18" t="s">
        <v>12</v>
      </c>
      <c r="CD18">
        <v>44</v>
      </c>
      <c r="CE18">
        <v>476</v>
      </c>
      <c r="CF18">
        <v>9</v>
      </c>
      <c r="CG18" t="s">
        <v>30</v>
      </c>
      <c r="CH18">
        <v>35</v>
      </c>
      <c r="CI18">
        <v>288</v>
      </c>
      <c r="CJ18">
        <v>0</v>
      </c>
      <c r="CK18" t="s">
        <v>6</v>
      </c>
      <c r="CL18">
        <v>75</v>
      </c>
      <c r="CM18">
        <v>658</v>
      </c>
      <c r="CN18">
        <v>5</v>
      </c>
      <c r="CO18" t="s">
        <v>1416</v>
      </c>
      <c r="CP18">
        <v>71</v>
      </c>
      <c r="CQ18">
        <v>672</v>
      </c>
      <c r="CR18">
        <v>7</v>
      </c>
      <c r="CS18" t="s">
        <v>19</v>
      </c>
      <c r="CT18">
        <v>24</v>
      </c>
      <c r="CU18">
        <v>192</v>
      </c>
      <c r="CV18">
        <v>0</v>
      </c>
      <c r="CW18">
        <v>18</v>
      </c>
      <c r="CX18" t="s">
        <v>1</v>
      </c>
      <c r="CY18" t="str">
        <f t="shared" si="0"/>
        <v>3.18艺术学</v>
      </c>
    </row>
    <row r="19" spans="1:103" x14ac:dyDescent="0.15">
      <c r="A19" t="s">
        <v>12</v>
      </c>
      <c r="B19">
        <v>23</v>
      </c>
      <c r="C19">
        <v>192</v>
      </c>
      <c r="D19">
        <v>0</v>
      </c>
      <c r="E19" t="s">
        <v>37</v>
      </c>
      <c r="F19">
        <v>55</v>
      </c>
      <c r="G19">
        <v>440</v>
      </c>
      <c r="H19">
        <v>0</v>
      </c>
      <c r="I19" t="s">
        <v>16</v>
      </c>
      <c r="J19">
        <v>82</v>
      </c>
      <c r="K19">
        <v>668</v>
      </c>
      <c r="L19">
        <v>0</v>
      </c>
      <c r="M19" t="s">
        <v>30</v>
      </c>
      <c r="N19">
        <v>21</v>
      </c>
      <c r="O19">
        <v>188</v>
      </c>
      <c r="P19">
        <v>1</v>
      </c>
      <c r="Q19" t="s">
        <v>9</v>
      </c>
      <c r="R19">
        <v>35</v>
      </c>
      <c r="S19">
        <v>284</v>
      </c>
      <c r="T19">
        <v>0</v>
      </c>
      <c r="U19" t="s">
        <v>13</v>
      </c>
      <c r="V19">
        <v>12</v>
      </c>
      <c r="W19">
        <v>104</v>
      </c>
      <c r="X19">
        <v>0</v>
      </c>
      <c r="Y19" t="s">
        <v>12</v>
      </c>
      <c r="Z19">
        <v>40</v>
      </c>
      <c r="AA19">
        <v>380</v>
      </c>
      <c r="AB19">
        <v>4</v>
      </c>
      <c r="AC19" t="s">
        <v>9</v>
      </c>
      <c r="AD19">
        <v>56</v>
      </c>
      <c r="AE19">
        <v>456</v>
      </c>
      <c r="AF19">
        <v>0</v>
      </c>
      <c r="AG19" t="s">
        <v>11</v>
      </c>
      <c r="AH19">
        <v>30</v>
      </c>
      <c r="AI19">
        <v>258</v>
      </c>
      <c r="AJ19">
        <v>1</v>
      </c>
      <c r="AK19" t="s">
        <v>12</v>
      </c>
      <c r="AL19">
        <v>10</v>
      </c>
      <c r="AM19">
        <v>88</v>
      </c>
      <c r="AN19">
        <v>0</v>
      </c>
      <c r="AO19" t="s">
        <v>37</v>
      </c>
      <c r="AP19">
        <v>47</v>
      </c>
      <c r="AQ19">
        <v>384</v>
      </c>
      <c r="AR19">
        <v>0</v>
      </c>
      <c r="AS19" t="s">
        <v>30</v>
      </c>
      <c r="AT19">
        <v>18</v>
      </c>
      <c r="AU19">
        <v>148</v>
      </c>
      <c r="AV19">
        <v>0</v>
      </c>
      <c r="AW19" t="s">
        <v>6</v>
      </c>
      <c r="AX19">
        <v>24</v>
      </c>
      <c r="AY19">
        <v>192</v>
      </c>
      <c r="AZ19">
        <v>0</v>
      </c>
      <c r="BA19" t="s">
        <v>6</v>
      </c>
      <c r="BB19">
        <v>10</v>
      </c>
      <c r="BC19">
        <v>84</v>
      </c>
      <c r="BD19">
        <v>0</v>
      </c>
      <c r="BE19" t="s">
        <v>13</v>
      </c>
      <c r="BF19">
        <v>25</v>
      </c>
      <c r="BG19">
        <v>200</v>
      </c>
      <c r="BH19">
        <v>0</v>
      </c>
      <c r="BI19" t="s">
        <v>9</v>
      </c>
      <c r="BJ19">
        <v>22</v>
      </c>
      <c r="BK19">
        <v>176</v>
      </c>
      <c r="BL19">
        <v>0</v>
      </c>
      <c r="BM19" t="s">
        <v>20</v>
      </c>
      <c r="BN19">
        <v>21</v>
      </c>
      <c r="BO19">
        <v>172</v>
      </c>
      <c r="BP19">
        <v>0</v>
      </c>
      <c r="BQ19" t="s">
        <v>20</v>
      </c>
      <c r="BR19">
        <v>27</v>
      </c>
      <c r="BS19">
        <v>220</v>
      </c>
      <c r="BT19">
        <v>0</v>
      </c>
      <c r="BU19" t="s">
        <v>29</v>
      </c>
      <c r="BV19">
        <v>64</v>
      </c>
      <c r="BW19">
        <v>572</v>
      </c>
      <c r="BX19">
        <v>4</v>
      </c>
      <c r="BY19" t="s">
        <v>36</v>
      </c>
      <c r="BZ19">
        <v>63</v>
      </c>
      <c r="CA19">
        <v>532</v>
      </c>
      <c r="CB19">
        <v>2</v>
      </c>
      <c r="CC19" t="s">
        <v>23</v>
      </c>
      <c r="CD19">
        <v>54</v>
      </c>
      <c r="CE19">
        <v>468</v>
      </c>
      <c r="CF19">
        <v>2</v>
      </c>
      <c r="CG19" t="s">
        <v>9</v>
      </c>
      <c r="CH19">
        <v>33</v>
      </c>
      <c r="CI19">
        <v>282</v>
      </c>
      <c r="CJ19">
        <v>1</v>
      </c>
      <c r="CK19" t="s">
        <v>35</v>
      </c>
      <c r="CL19">
        <v>72</v>
      </c>
      <c r="CM19">
        <v>620</v>
      </c>
      <c r="CN19">
        <v>4</v>
      </c>
      <c r="CO19" t="s">
        <v>22</v>
      </c>
      <c r="CP19">
        <v>77</v>
      </c>
      <c r="CQ19">
        <v>650</v>
      </c>
      <c r="CR19">
        <v>2</v>
      </c>
      <c r="CS19" t="s">
        <v>10</v>
      </c>
      <c r="CT19">
        <v>20</v>
      </c>
      <c r="CU19">
        <v>180</v>
      </c>
      <c r="CV19">
        <v>2</v>
      </c>
      <c r="CW19">
        <v>19</v>
      </c>
      <c r="CX19" t="s">
        <v>68</v>
      </c>
      <c r="CY19" t="str">
        <f t="shared" si="0"/>
        <v>3.19应用经济</v>
      </c>
    </row>
    <row r="20" spans="1:103" x14ac:dyDescent="0.15">
      <c r="A20" t="s">
        <v>38</v>
      </c>
      <c r="B20">
        <v>20</v>
      </c>
      <c r="C20">
        <v>168</v>
      </c>
      <c r="D20">
        <v>0</v>
      </c>
      <c r="E20" t="s">
        <v>12</v>
      </c>
      <c r="F20">
        <v>50</v>
      </c>
      <c r="G20">
        <v>428</v>
      </c>
      <c r="H20">
        <v>2</v>
      </c>
      <c r="I20" t="s">
        <v>6</v>
      </c>
      <c r="J20">
        <v>66</v>
      </c>
      <c r="K20">
        <v>552</v>
      </c>
      <c r="L20">
        <v>2</v>
      </c>
      <c r="M20" t="s">
        <v>85</v>
      </c>
      <c r="N20">
        <v>21</v>
      </c>
      <c r="O20">
        <v>172</v>
      </c>
      <c r="P20">
        <v>0</v>
      </c>
      <c r="Q20" t="s">
        <v>12</v>
      </c>
      <c r="R20">
        <v>34</v>
      </c>
      <c r="S20">
        <v>284</v>
      </c>
      <c r="T20">
        <v>0</v>
      </c>
      <c r="U20" t="s">
        <v>15</v>
      </c>
      <c r="V20">
        <v>10</v>
      </c>
      <c r="W20">
        <v>80</v>
      </c>
      <c r="X20">
        <v>0</v>
      </c>
      <c r="Y20" t="s">
        <v>20</v>
      </c>
      <c r="Z20">
        <v>36</v>
      </c>
      <c r="AA20">
        <v>330</v>
      </c>
      <c r="AB20">
        <v>4</v>
      </c>
      <c r="AC20" t="s">
        <v>44</v>
      </c>
      <c r="AD20">
        <v>52</v>
      </c>
      <c r="AE20">
        <v>434</v>
      </c>
      <c r="AF20">
        <v>1</v>
      </c>
      <c r="AG20" t="s">
        <v>22</v>
      </c>
      <c r="AH20">
        <v>27</v>
      </c>
      <c r="AI20">
        <v>232</v>
      </c>
      <c r="AJ20">
        <v>1</v>
      </c>
      <c r="AK20" t="s">
        <v>9</v>
      </c>
      <c r="AL20">
        <v>10</v>
      </c>
      <c r="AM20">
        <v>80</v>
      </c>
      <c r="AN20">
        <v>0</v>
      </c>
      <c r="AO20" t="s">
        <v>23</v>
      </c>
      <c r="AP20">
        <v>46</v>
      </c>
      <c r="AQ20">
        <v>368</v>
      </c>
      <c r="AR20">
        <v>0</v>
      </c>
      <c r="AS20" t="s">
        <v>10</v>
      </c>
      <c r="AT20">
        <v>17</v>
      </c>
      <c r="AU20">
        <v>140</v>
      </c>
      <c r="AV20">
        <v>0</v>
      </c>
      <c r="AW20" t="s">
        <v>21</v>
      </c>
      <c r="AX20">
        <v>22</v>
      </c>
      <c r="AY20">
        <v>180</v>
      </c>
      <c r="AZ20">
        <v>0</v>
      </c>
      <c r="BA20" t="s">
        <v>37</v>
      </c>
      <c r="BB20">
        <v>10</v>
      </c>
      <c r="BC20">
        <v>80</v>
      </c>
      <c r="BD20">
        <v>0</v>
      </c>
      <c r="BE20" t="s">
        <v>20</v>
      </c>
      <c r="BF20">
        <v>25</v>
      </c>
      <c r="BG20">
        <v>200</v>
      </c>
      <c r="BH20">
        <v>0</v>
      </c>
      <c r="BI20" t="s">
        <v>33</v>
      </c>
      <c r="BJ20">
        <v>21</v>
      </c>
      <c r="BK20">
        <v>168</v>
      </c>
      <c r="BL20">
        <v>0</v>
      </c>
      <c r="BM20" t="s">
        <v>3</v>
      </c>
      <c r="BN20">
        <v>21</v>
      </c>
      <c r="BO20">
        <v>168</v>
      </c>
      <c r="BP20">
        <v>0</v>
      </c>
      <c r="BQ20" t="s">
        <v>6</v>
      </c>
      <c r="BR20">
        <v>26</v>
      </c>
      <c r="BS20">
        <v>218</v>
      </c>
      <c r="BT20">
        <v>1</v>
      </c>
      <c r="BU20" t="s">
        <v>17</v>
      </c>
      <c r="BV20">
        <v>66</v>
      </c>
      <c r="BW20">
        <v>544</v>
      </c>
      <c r="BX20">
        <v>0</v>
      </c>
      <c r="BY20" t="s">
        <v>34</v>
      </c>
      <c r="BZ20">
        <v>56</v>
      </c>
      <c r="CA20">
        <v>494</v>
      </c>
      <c r="CB20">
        <v>3</v>
      </c>
      <c r="CC20" t="s">
        <v>9</v>
      </c>
      <c r="CD20">
        <v>50</v>
      </c>
      <c r="CE20">
        <v>442</v>
      </c>
      <c r="CF20">
        <v>3</v>
      </c>
      <c r="CG20" t="s">
        <v>17</v>
      </c>
      <c r="CH20">
        <v>29</v>
      </c>
      <c r="CI20">
        <v>240</v>
      </c>
      <c r="CJ20">
        <v>0</v>
      </c>
      <c r="CK20" t="s">
        <v>12</v>
      </c>
      <c r="CL20">
        <v>60</v>
      </c>
      <c r="CM20">
        <v>618</v>
      </c>
      <c r="CN20">
        <v>12</v>
      </c>
      <c r="CO20" t="s">
        <v>15</v>
      </c>
      <c r="CP20">
        <v>72</v>
      </c>
      <c r="CQ20">
        <v>630</v>
      </c>
      <c r="CR20">
        <v>3</v>
      </c>
      <c r="CS20" t="s">
        <v>35</v>
      </c>
      <c r="CT20">
        <v>19</v>
      </c>
      <c r="CU20">
        <v>162</v>
      </c>
      <c r="CV20">
        <v>1</v>
      </c>
      <c r="CW20">
        <v>20</v>
      </c>
      <c r="CX20" t="s">
        <v>95</v>
      </c>
      <c r="CY20" t="str">
        <f t="shared" si="0"/>
        <v>3.20语言学</v>
      </c>
    </row>
    <row r="21" spans="1:103" x14ac:dyDescent="0.15">
      <c r="A21" t="s">
        <v>34</v>
      </c>
      <c r="B21">
        <v>20</v>
      </c>
      <c r="C21">
        <v>164</v>
      </c>
      <c r="D21">
        <v>0</v>
      </c>
      <c r="E21" t="s">
        <v>6</v>
      </c>
      <c r="F21">
        <v>47</v>
      </c>
      <c r="G21">
        <v>380</v>
      </c>
      <c r="H21">
        <v>0</v>
      </c>
      <c r="I21" t="s">
        <v>1416</v>
      </c>
      <c r="J21">
        <v>39</v>
      </c>
      <c r="K21">
        <v>416</v>
      </c>
      <c r="L21">
        <v>8</v>
      </c>
      <c r="M21" t="s">
        <v>17</v>
      </c>
      <c r="N21">
        <v>17</v>
      </c>
      <c r="O21">
        <v>148</v>
      </c>
      <c r="P21">
        <v>0</v>
      </c>
      <c r="Q21" t="s">
        <v>6</v>
      </c>
      <c r="R21">
        <v>34</v>
      </c>
      <c r="S21">
        <v>272</v>
      </c>
      <c r="T21">
        <v>0</v>
      </c>
      <c r="U21" t="s">
        <v>11</v>
      </c>
      <c r="V21">
        <v>8</v>
      </c>
      <c r="W21">
        <v>64</v>
      </c>
      <c r="X21">
        <v>0</v>
      </c>
      <c r="Y21" t="s">
        <v>36</v>
      </c>
      <c r="Z21">
        <v>35</v>
      </c>
      <c r="AA21">
        <v>292</v>
      </c>
      <c r="AB21">
        <v>0</v>
      </c>
      <c r="AC21" t="s">
        <v>13</v>
      </c>
      <c r="AD21">
        <v>51</v>
      </c>
      <c r="AE21">
        <v>432</v>
      </c>
      <c r="AF21">
        <v>0</v>
      </c>
      <c r="AG21" t="s">
        <v>8</v>
      </c>
      <c r="AH21">
        <v>26</v>
      </c>
      <c r="AI21">
        <v>222</v>
      </c>
      <c r="AJ21">
        <v>1</v>
      </c>
      <c r="AK21" t="s">
        <v>20</v>
      </c>
      <c r="AL21">
        <v>10</v>
      </c>
      <c r="AM21">
        <v>80</v>
      </c>
      <c r="AN21">
        <v>0</v>
      </c>
      <c r="AO21" t="s">
        <v>38</v>
      </c>
      <c r="AP21">
        <v>44</v>
      </c>
      <c r="AQ21">
        <v>360</v>
      </c>
      <c r="AR21">
        <v>0</v>
      </c>
      <c r="AS21" t="s">
        <v>35</v>
      </c>
      <c r="AT21">
        <v>17</v>
      </c>
      <c r="AU21">
        <v>136</v>
      </c>
      <c r="AV21">
        <v>0</v>
      </c>
      <c r="AW21" t="s">
        <v>20</v>
      </c>
      <c r="AX21">
        <v>21</v>
      </c>
      <c r="AY21">
        <v>168</v>
      </c>
      <c r="AZ21">
        <v>0</v>
      </c>
      <c r="BA21" t="s">
        <v>29</v>
      </c>
      <c r="BB21">
        <v>9</v>
      </c>
      <c r="BC21">
        <v>80</v>
      </c>
      <c r="BD21">
        <v>0</v>
      </c>
      <c r="BE21" t="s">
        <v>33</v>
      </c>
      <c r="BF21">
        <v>22</v>
      </c>
      <c r="BG21">
        <v>180</v>
      </c>
      <c r="BH21">
        <v>0</v>
      </c>
      <c r="BI21" t="s">
        <v>36</v>
      </c>
      <c r="BJ21">
        <v>20</v>
      </c>
      <c r="BK21">
        <v>160</v>
      </c>
      <c r="BL21">
        <v>0</v>
      </c>
      <c r="BM21" t="s">
        <v>30</v>
      </c>
      <c r="BN21">
        <v>18</v>
      </c>
      <c r="BO21">
        <v>154</v>
      </c>
      <c r="BP21">
        <v>1</v>
      </c>
      <c r="BQ21" t="s">
        <v>23</v>
      </c>
      <c r="BR21">
        <v>25</v>
      </c>
      <c r="BS21">
        <v>208</v>
      </c>
      <c r="BT21">
        <v>0</v>
      </c>
      <c r="BU21" t="s">
        <v>22</v>
      </c>
      <c r="BV21">
        <v>57</v>
      </c>
      <c r="BW21">
        <v>498</v>
      </c>
      <c r="BX21">
        <v>3</v>
      </c>
      <c r="BY21" t="s">
        <v>17</v>
      </c>
      <c r="BZ21">
        <v>59</v>
      </c>
      <c r="CA21">
        <v>492</v>
      </c>
      <c r="CB21">
        <v>2</v>
      </c>
      <c r="CC21" t="s">
        <v>38</v>
      </c>
      <c r="CD21">
        <v>51</v>
      </c>
      <c r="CE21">
        <v>416</v>
      </c>
      <c r="CF21">
        <v>0</v>
      </c>
      <c r="CG21" t="s">
        <v>37</v>
      </c>
      <c r="CH21">
        <v>29</v>
      </c>
      <c r="CI21">
        <v>236</v>
      </c>
      <c r="CJ21">
        <v>0</v>
      </c>
      <c r="CK21" t="s">
        <v>20</v>
      </c>
      <c r="CL21">
        <v>69</v>
      </c>
      <c r="CM21">
        <v>618</v>
      </c>
      <c r="CN21">
        <v>6</v>
      </c>
      <c r="CO21" t="s">
        <v>30</v>
      </c>
      <c r="CP21">
        <v>69</v>
      </c>
      <c r="CQ21">
        <v>628</v>
      </c>
      <c r="CR21">
        <v>6</v>
      </c>
      <c r="CS21" t="s">
        <v>29</v>
      </c>
      <c r="CT21">
        <v>18</v>
      </c>
      <c r="CU21">
        <v>160</v>
      </c>
      <c r="CV21">
        <v>0</v>
      </c>
      <c r="CW21">
        <v>21</v>
      </c>
      <c r="CX21" t="s">
        <v>75</v>
      </c>
      <c r="CY21" t="str">
        <f t="shared" si="0"/>
        <v>3.21哲学</v>
      </c>
    </row>
    <row r="22" spans="1:103" x14ac:dyDescent="0.15">
      <c r="A22" t="s">
        <v>17</v>
      </c>
      <c r="B22">
        <v>20</v>
      </c>
      <c r="C22">
        <v>160</v>
      </c>
      <c r="D22">
        <v>0</v>
      </c>
      <c r="E22" t="s">
        <v>1416</v>
      </c>
      <c r="F22">
        <v>41</v>
      </c>
      <c r="G22">
        <v>380</v>
      </c>
      <c r="H22">
        <v>2</v>
      </c>
      <c r="I22" t="s">
        <v>13</v>
      </c>
      <c r="J22">
        <v>50</v>
      </c>
      <c r="K22">
        <v>410</v>
      </c>
      <c r="L22">
        <v>1</v>
      </c>
      <c r="M22" t="s">
        <v>9</v>
      </c>
      <c r="N22">
        <v>16</v>
      </c>
      <c r="O22">
        <v>140</v>
      </c>
      <c r="P22">
        <v>0</v>
      </c>
      <c r="Q22" t="s">
        <v>13</v>
      </c>
      <c r="R22">
        <v>34</v>
      </c>
      <c r="S22">
        <v>272</v>
      </c>
      <c r="T22">
        <v>0</v>
      </c>
      <c r="U22" t="s">
        <v>10</v>
      </c>
      <c r="V22">
        <v>8</v>
      </c>
      <c r="W22">
        <v>64</v>
      </c>
      <c r="X22">
        <v>0</v>
      </c>
      <c r="Y22" t="s">
        <v>22</v>
      </c>
      <c r="Z22">
        <v>30</v>
      </c>
      <c r="AA22">
        <v>270</v>
      </c>
      <c r="AB22">
        <v>2</v>
      </c>
      <c r="AC22" t="s">
        <v>20</v>
      </c>
      <c r="AD22">
        <v>54</v>
      </c>
      <c r="AE22">
        <v>432</v>
      </c>
      <c r="AF22">
        <v>0</v>
      </c>
      <c r="AG22" t="s">
        <v>9</v>
      </c>
      <c r="AH22">
        <v>25</v>
      </c>
      <c r="AI22">
        <v>218</v>
      </c>
      <c r="AJ22">
        <v>1</v>
      </c>
      <c r="AK22" t="s">
        <v>16</v>
      </c>
      <c r="AL22">
        <v>9</v>
      </c>
      <c r="AM22">
        <v>72</v>
      </c>
      <c r="AN22">
        <v>0</v>
      </c>
      <c r="AO22" t="s">
        <v>6</v>
      </c>
      <c r="AP22">
        <v>36</v>
      </c>
      <c r="AQ22">
        <v>302</v>
      </c>
      <c r="AR22">
        <v>1</v>
      </c>
      <c r="AS22" t="s">
        <v>6</v>
      </c>
      <c r="AT22">
        <v>14</v>
      </c>
      <c r="AU22">
        <v>126</v>
      </c>
      <c r="AV22">
        <v>1</v>
      </c>
      <c r="AW22" t="s">
        <v>34</v>
      </c>
      <c r="AX22">
        <v>20</v>
      </c>
      <c r="AY22">
        <v>160</v>
      </c>
      <c r="AZ22">
        <v>0</v>
      </c>
      <c r="BA22" t="s">
        <v>3</v>
      </c>
      <c r="BB22">
        <v>9</v>
      </c>
      <c r="BC22">
        <v>76</v>
      </c>
      <c r="BD22">
        <v>0</v>
      </c>
      <c r="BE22" t="s">
        <v>32</v>
      </c>
      <c r="BF22">
        <v>18</v>
      </c>
      <c r="BG22">
        <v>158</v>
      </c>
      <c r="BH22">
        <v>1</v>
      </c>
      <c r="BI22" t="s">
        <v>20</v>
      </c>
      <c r="BJ22">
        <v>15</v>
      </c>
      <c r="BK22">
        <v>120</v>
      </c>
      <c r="BL22">
        <v>0</v>
      </c>
      <c r="BM22" t="s">
        <v>22</v>
      </c>
      <c r="BN22">
        <v>16</v>
      </c>
      <c r="BO22">
        <v>138</v>
      </c>
      <c r="BP22">
        <v>1</v>
      </c>
      <c r="BQ22" t="s">
        <v>22</v>
      </c>
      <c r="BR22">
        <v>23</v>
      </c>
      <c r="BS22">
        <v>194</v>
      </c>
      <c r="BT22">
        <v>1</v>
      </c>
      <c r="BU22" t="s">
        <v>9</v>
      </c>
      <c r="BV22">
        <v>59</v>
      </c>
      <c r="BW22">
        <v>496</v>
      </c>
      <c r="BX22">
        <v>1</v>
      </c>
      <c r="BY22" t="s">
        <v>20</v>
      </c>
      <c r="BZ22">
        <v>58</v>
      </c>
      <c r="CA22">
        <v>492</v>
      </c>
      <c r="CB22">
        <v>2</v>
      </c>
      <c r="CC22" t="s">
        <v>30</v>
      </c>
      <c r="CD22">
        <v>45</v>
      </c>
      <c r="CE22">
        <v>408</v>
      </c>
      <c r="CF22">
        <v>3</v>
      </c>
      <c r="CG22" t="s">
        <v>38</v>
      </c>
      <c r="CH22">
        <v>28</v>
      </c>
      <c r="CI22">
        <v>228</v>
      </c>
      <c r="CJ22">
        <v>0</v>
      </c>
      <c r="CK22" t="s">
        <v>9</v>
      </c>
      <c r="CL22">
        <v>62</v>
      </c>
      <c r="CM22">
        <v>600</v>
      </c>
      <c r="CN22">
        <v>10</v>
      </c>
      <c r="CO22" t="s">
        <v>12</v>
      </c>
      <c r="CP22">
        <v>60</v>
      </c>
      <c r="CQ22">
        <v>576</v>
      </c>
      <c r="CR22">
        <v>8</v>
      </c>
      <c r="CS22" t="s">
        <v>23</v>
      </c>
      <c r="CT22">
        <v>18</v>
      </c>
      <c r="CU22">
        <v>144</v>
      </c>
      <c r="CV22">
        <v>0</v>
      </c>
      <c r="CW22">
        <v>22</v>
      </c>
      <c r="CX22" t="s">
        <v>102</v>
      </c>
      <c r="CY22" t="str">
        <f t="shared" si="0"/>
        <v>3.22政治学</v>
      </c>
    </row>
    <row r="23" spans="1:103" x14ac:dyDescent="0.15">
      <c r="A23" t="s">
        <v>1416</v>
      </c>
      <c r="B23">
        <v>19</v>
      </c>
      <c r="C23">
        <v>160</v>
      </c>
      <c r="D23">
        <v>0</v>
      </c>
      <c r="E23" t="s">
        <v>36</v>
      </c>
      <c r="F23">
        <v>42</v>
      </c>
      <c r="G23">
        <v>340</v>
      </c>
      <c r="H23">
        <v>0</v>
      </c>
      <c r="I23" t="s">
        <v>36</v>
      </c>
      <c r="J23">
        <v>39</v>
      </c>
      <c r="K23">
        <v>334</v>
      </c>
      <c r="L23">
        <v>1</v>
      </c>
      <c r="M23" t="s">
        <v>18</v>
      </c>
      <c r="N23">
        <v>16</v>
      </c>
      <c r="O23">
        <v>128</v>
      </c>
      <c r="P23">
        <v>0</v>
      </c>
      <c r="Q23" t="s">
        <v>21</v>
      </c>
      <c r="R23">
        <v>24</v>
      </c>
      <c r="S23">
        <v>196</v>
      </c>
      <c r="T23">
        <v>0</v>
      </c>
      <c r="U23" t="s">
        <v>20</v>
      </c>
      <c r="V23">
        <v>8</v>
      </c>
      <c r="W23">
        <v>64</v>
      </c>
      <c r="X23">
        <v>0</v>
      </c>
      <c r="Y23" t="s">
        <v>29</v>
      </c>
      <c r="Z23">
        <v>21</v>
      </c>
      <c r="AA23">
        <v>200</v>
      </c>
      <c r="AB23">
        <v>3</v>
      </c>
      <c r="AC23" t="s">
        <v>17</v>
      </c>
      <c r="AD23">
        <v>49</v>
      </c>
      <c r="AE23">
        <v>392</v>
      </c>
      <c r="AF23">
        <v>0</v>
      </c>
      <c r="AG23" t="s">
        <v>18</v>
      </c>
      <c r="AH23">
        <v>24</v>
      </c>
      <c r="AI23">
        <v>192</v>
      </c>
      <c r="AJ23">
        <v>0</v>
      </c>
      <c r="AK23" t="s">
        <v>22</v>
      </c>
      <c r="AL23">
        <v>8</v>
      </c>
      <c r="AM23">
        <v>64</v>
      </c>
      <c r="AN23">
        <v>0</v>
      </c>
      <c r="AO23" t="s">
        <v>36</v>
      </c>
      <c r="AP23">
        <v>34</v>
      </c>
      <c r="AQ23">
        <v>282</v>
      </c>
      <c r="AR23">
        <v>1</v>
      </c>
      <c r="AS23" t="s">
        <v>38</v>
      </c>
      <c r="AT23">
        <v>14</v>
      </c>
      <c r="AU23">
        <v>112</v>
      </c>
      <c r="AV23">
        <v>0</v>
      </c>
      <c r="AW23" t="s">
        <v>36</v>
      </c>
      <c r="AX23">
        <v>19</v>
      </c>
      <c r="AY23">
        <v>152</v>
      </c>
      <c r="AZ23">
        <v>0</v>
      </c>
      <c r="BA23" t="s">
        <v>38</v>
      </c>
      <c r="BB23">
        <v>8</v>
      </c>
      <c r="BC23">
        <v>64</v>
      </c>
      <c r="BD23">
        <v>0</v>
      </c>
      <c r="BE23" t="s">
        <v>21</v>
      </c>
      <c r="BF23">
        <v>17</v>
      </c>
      <c r="BG23">
        <v>140</v>
      </c>
      <c r="BH23">
        <v>0</v>
      </c>
      <c r="BI23" t="s">
        <v>6</v>
      </c>
      <c r="BJ23">
        <v>13</v>
      </c>
      <c r="BK23">
        <v>104</v>
      </c>
      <c r="BL23">
        <v>0</v>
      </c>
      <c r="BM23" t="s">
        <v>17</v>
      </c>
      <c r="BN23">
        <v>16</v>
      </c>
      <c r="BO23">
        <v>128</v>
      </c>
      <c r="BP23">
        <v>0</v>
      </c>
      <c r="BQ23" t="s">
        <v>30</v>
      </c>
      <c r="BR23">
        <v>22</v>
      </c>
      <c r="BS23">
        <v>186</v>
      </c>
      <c r="BT23">
        <v>1</v>
      </c>
      <c r="BU23" t="s">
        <v>36</v>
      </c>
      <c r="BV23">
        <v>60</v>
      </c>
      <c r="BW23">
        <v>492</v>
      </c>
      <c r="BX23">
        <v>0</v>
      </c>
      <c r="BY23" t="s">
        <v>30</v>
      </c>
      <c r="BZ23">
        <v>60</v>
      </c>
      <c r="CA23">
        <v>488</v>
      </c>
      <c r="CB23">
        <v>0</v>
      </c>
      <c r="CC23" t="s">
        <v>6</v>
      </c>
      <c r="CD23">
        <v>44</v>
      </c>
      <c r="CE23">
        <v>380</v>
      </c>
      <c r="CF23">
        <v>2</v>
      </c>
      <c r="CG23" t="s">
        <v>33</v>
      </c>
      <c r="CH23">
        <v>24</v>
      </c>
      <c r="CI23">
        <v>196</v>
      </c>
      <c r="CJ23">
        <v>0</v>
      </c>
      <c r="CK23" t="s">
        <v>30</v>
      </c>
      <c r="CL23">
        <v>63</v>
      </c>
      <c r="CM23">
        <v>562</v>
      </c>
      <c r="CN23">
        <v>5</v>
      </c>
      <c r="CO23" t="s">
        <v>13</v>
      </c>
      <c r="CP23">
        <v>65</v>
      </c>
      <c r="CQ23">
        <v>550</v>
      </c>
      <c r="CR23">
        <v>3</v>
      </c>
      <c r="CS23" t="s">
        <v>32</v>
      </c>
      <c r="CT23">
        <v>15</v>
      </c>
      <c r="CU23">
        <v>130</v>
      </c>
      <c r="CV23">
        <v>1</v>
      </c>
      <c r="CW23">
        <v>23</v>
      </c>
      <c r="CX23" t="s">
        <v>78</v>
      </c>
      <c r="CY23" t="str">
        <f t="shared" si="0"/>
        <v>3.23中国历史</v>
      </c>
    </row>
    <row r="24" spans="1:103" x14ac:dyDescent="0.15">
      <c r="A24" t="s">
        <v>30</v>
      </c>
      <c r="B24">
        <v>18</v>
      </c>
      <c r="C24">
        <v>144</v>
      </c>
      <c r="D24">
        <v>0</v>
      </c>
      <c r="E24" t="s">
        <v>20</v>
      </c>
      <c r="F24">
        <v>38</v>
      </c>
      <c r="G24">
        <v>308</v>
      </c>
      <c r="H24">
        <v>0</v>
      </c>
      <c r="I24" t="s">
        <v>37</v>
      </c>
      <c r="J24">
        <v>40</v>
      </c>
      <c r="K24">
        <v>324</v>
      </c>
      <c r="L24">
        <v>0</v>
      </c>
      <c r="M24" t="s">
        <v>33</v>
      </c>
      <c r="N24">
        <v>16</v>
      </c>
      <c r="O24">
        <v>128</v>
      </c>
      <c r="P24">
        <v>0</v>
      </c>
      <c r="Q24" t="s">
        <v>37</v>
      </c>
      <c r="R24">
        <v>20</v>
      </c>
      <c r="S24">
        <v>160</v>
      </c>
      <c r="T24">
        <v>0</v>
      </c>
      <c r="U24" t="s">
        <v>34</v>
      </c>
      <c r="V24">
        <v>6</v>
      </c>
      <c r="W24">
        <v>62</v>
      </c>
      <c r="X24">
        <v>1</v>
      </c>
      <c r="Y24" t="s">
        <v>17</v>
      </c>
      <c r="Z24">
        <v>24</v>
      </c>
      <c r="AA24">
        <v>196</v>
      </c>
      <c r="AB24">
        <v>0</v>
      </c>
      <c r="AC24" t="s">
        <v>6</v>
      </c>
      <c r="AD24">
        <v>44</v>
      </c>
      <c r="AE24">
        <v>386</v>
      </c>
      <c r="AF24">
        <v>2</v>
      </c>
      <c r="AG24" t="s">
        <v>17</v>
      </c>
      <c r="AH24">
        <v>22</v>
      </c>
      <c r="AI24">
        <v>176</v>
      </c>
      <c r="AJ24">
        <v>0</v>
      </c>
      <c r="AK24" t="s">
        <v>32</v>
      </c>
      <c r="AL24">
        <v>7</v>
      </c>
      <c r="AM24">
        <v>56</v>
      </c>
      <c r="AN24">
        <v>0</v>
      </c>
      <c r="AO24" t="s">
        <v>34</v>
      </c>
      <c r="AP24">
        <v>34</v>
      </c>
      <c r="AQ24">
        <v>272</v>
      </c>
      <c r="AR24">
        <v>0</v>
      </c>
      <c r="AS24" t="s">
        <v>36</v>
      </c>
      <c r="AT24">
        <v>12</v>
      </c>
      <c r="AU24">
        <v>106</v>
      </c>
      <c r="AV24">
        <v>1</v>
      </c>
      <c r="AW24" t="s">
        <v>37</v>
      </c>
      <c r="AX24">
        <v>16</v>
      </c>
      <c r="AY24">
        <v>128</v>
      </c>
      <c r="AZ24">
        <v>0</v>
      </c>
      <c r="BA24" t="s">
        <v>20</v>
      </c>
      <c r="BB24">
        <v>7</v>
      </c>
      <c r="BC24">
        <v>56</v>
      </c>
      <c r="BD24">
        <v>0</v>
      </c>
      <c r="BE24" t="s">
        <v>36</v>
      </c>
      <c r="BF24">
        <v>17</v>
      </c>
      <c r="BG24">
        <v>136</v>
      </c>
      <c r="BH24">
        <v>0</v>
      </c>
      <c r="BI24" t="s">
        <v>44</v>
      </c>
      <c r="BJ24">
        <v>13</v>
      </c>
      <c r="BK24">
        <v>104</v>
      </c>
      <c r="BL24">
        <v>0</v>
      </c>
      <c r="BM24" t="s">
        <v>44</v>
      </c>
      <c r="BN24">
        <v>16</v>
      </c>
      <c r="BO24">
        <v>128</v>
      </c>
      <c r="BP24">
        <v>0</v>
      </c>
      <c r="BQ24" t="s">
        <v>17</v>
      </c>
      <c r="BR24">
        <v>22</v>
      </c>
      <c r="BS24">
        <v>176</v>
      </c>
      <c r="BT24">
        <v>0</v>
      </c>
      <c r="BU24" t="s">
        <v>13</v>
      </c>
      <c r="BV24">
        <v>54</v>
      </c>
      <c r="BW24">
        <v>454</v>
      </c>
      <c r="BX24">
        <v>1</v>
      </c>
      <c r="BY24" t="s">
        <v>6</v>
      </c>
      <c r="BZ24">
        <v>53</v>
      </c>
      <c r="CA24">
        <v>464</v>
      </c>
      <c r="CB24">
        <v>3</v>
      </c>
      <c r="CC24" t="s">
        <v>13</v>
      </c>
      <c r="CD24">
        <v>42</v>
      </c>
      <c r="CE24">
        <v>356</v>
      </c>
      <c r="CF24">
        <v>0</v>
      </c>
      <c r="CG24" t="s">
        <v>34</v>
      </c>
      <c r="CH24">
        <v>21</v>
      </c>
      <c r="CI24">
        <v>182</v>
      </c>
      <c r="CJ24">
        <v>1</v>
      </c>
      <c r="CK24" t="s">
        <v>23</v>
      </c>
      <c r="CL24">
        <v>61</v>
      </c>
      <c r="CM24">
        <v>520</v>
      </c>
      <c r="CN24">
        <v>2</v>
      </c>
      <c r="CO24" t="s">
        <v>36</v>
      </c>
      <c r="CP24">
        <v>63</v>
      </c>
      <c r="CQ24">
        <v>548</v>
      </c>
      <c r="CR24">
        <v>4</v>
      </c>
      <c r="CS24" t="s">
        <v>7</v>
      </c>
      <c r="CT24">
        <v>16</v>
      </c>
      <c r="CU24">
        <v>128</v>
      </c>
      <c r="CV24">
        <v>0</v>
      </c>
      <c r="CW24">
        <v>24</v>
      </c>
      <c r="CX24" t="s">
        <v>77</v>
      </c>
      <c r="CY24" t="str">
        <f t="shared" si="0"/>
        <v>3.24中国文学</v>
      </c>
    </row>
    <row r="25" spans="1:103" x14ac:dyDescent="0.15">
      <c r="A25" t="s">
        <v>9</v>
      </c>
      <c r="B25">
        <v>16</v>
      </c>
      <c r="C25">
        <v>132</v>
      </c>
      <c r="D25">
        <v>0</v>
      </c>
      <c r="E25" t="s">
        <v>18</v>
      </c>
      <c r="F25">
        <v>31</v>
      </c>
      <c r="G25">
        <v>282</v>
      </c>
      <c r="H25">
        <v>3</v>
      </c>
      <c r="I25" t="s">
        <v>38</v>
      </c>
      <c r="J25">
        <v>34</v>
      </c>
      <c r="K25">
        <v>286</v>
      </c>
      <c r="L25">
        <v>1</v>
      </c>
      <c r="M25" t="s">
        <v>15</v>
      </c>
      <c r="N25">
        <v>15</v>
      </c>
      <c r="O25">
        <v>128</v>
      </c>
      <c r="P25">
        <v>0</v>
      </c>
      <c r="Q25" t="s">
        <v>20</v>
      </c>
      <c r="R25">
        <v>15</v>
      </c>
      <c r="S25">
        <v>120</v>
      </c>
      <c r="T25">
        <v>0</v>
      </c>
      <c r="U25" t="s">
        <v>9</v>
      </c>
      <c r="V25">
        <v>7</v>
      </c>
      <c r="W25">
        <v>56</v>
      </c>
      <c r="X25">
        <v>0</v>
      </c>
      <c r="Y25" t="s">
        <v>37</v>
      </c>
      <c r="Z25">
        <v>24</v>
      </c>
      <c r="AA25">
        <v>192</v>
      </c>
      <c r="AB25">
        <v>0</v>
      </c>
      <c r="AC25" t="s">
        <v>34</v>
      </c>
      <c r="AD25">
        <v>42</v>
      </c>
      <c r="AE25">
        <v>336</v>
      </c>
      <c r="AF25">
        <v>0</v>
      </c>
      <c r="AG25" t="s">
        <v>30</v>
      </c>
      <c r="AH25">
        <v>20</v>
      </c>
      <c r="AI25">
        <v>168</v>
      </c>
      <c r="AJ25">
        <v>0</v>
      </c>
      <c r="AK25" t="s">
        <v>34</v>
      </c>
      <c r="AL25">
        <v>6</v>
      </c>
      <c r="AM25">
        <v>48</v>
      </c>
      <c r="AN25">
        <v>0</v>
      </c>
      <c r="AO25" t="s">
        <v>29</v>
      </c>
      <c r="AP25">
        <v>27</v>
      </c>
      <c r="AQ25">
        <v>266</v>
      </c>
      <c r="AR25">
        <v>5</v>
      </c>
      <c r="AS25" t="s">
        <v>21</v>
      </c>
      <c r="AT25">
        <v>12</v>
      </c>
      <c r="AU25">
        <v>106</v>
      </c>
      <c r="AV25">
        <v>1</v>
      </c>
      <c r="AW25" t="s">
        <v>13</v>
      </c>
      <c r="AX25">
        <v>14</v>
      </c>
      <c r="AY25">
        <v>112</v>
      </c>
      <c r="AZ25">
        <v>0</v>
      </c>
      <c r="BA25" t="s">
        <v>22</v>
      </c>
      <c r="BB25">
        <v>6</v>
      </c>
      <c r="BC25">
        <v>48</v>
      </c>
      <c r="BD25">
        <v>0</v>
      </c>
      <c r="BE25" t="s">
        <v>38</v>
      </c>
      <c r="BF25">
        <v>17</v>
      </c>
      <c r="BG25">
        <v>136</v>
      </c>
      <c r="BH25">
        <v>0</v>
      </c>
      <c r="BI25" t="s">
        <v>13</v>
      </c>
      <c r="BJ25">
        <v>12</v>
      </c>
      <c r="BK25">
        <v>96</v>
      </c>
      <c r="BL25">
        <v>0</v>
      </c>
      <c r="BM25" t="s">
        <v>37</v>
      </c>
      <c r="BN25">
        <v>15</v>
      </c>
      <c r="BO25">
        <v>120</v>
      </c>
      <c r="BP25">
        <v>0</v>
      </c>
      <c r="BQ25" t="s">
        <v>35</v>
      </c>
      <c r="BR25">
        <v>21</v>
      </c>
      <c r="BS25">
        <v>172</v>
      </c>
      <c r="BT25">
        <v>0</v>
      </c>
      <c r="BU25" t="s">
        <v>20</v>
      </c>
      <c r="BV25">
        <v>49</v>
      </c>
      <c r="BW25">
        <v>418</v>
      </c>
      <c r="BX25">
        <v>2</v>
      </c>
      <c r="BY25" t="s">
        <v>37</v>
      </c>
      <c r="BZ25">
        <v>51</v>
      </c>
      <c r="CA25">
        <v>432</v>
      </c>
      <c r="CB25">
        <v>2</v>
      </c>
      <c r="CC25" t="s">
        <v>20</v>
      </c>
      <c r="CD25">
        <v>41</v>
      </c>
      <c r="CE25">
        <v>342</v>
      </c>
      <c r="CF25">
        <v>1</v>
      </c>
      <c r="CG25" t="s">
        <v>23</v>
      </c>
      <c r="CH25">
        <v>21</v>
      </c>
      <c r="CI25">
        <v>172</v>
      </c>
      <c r="CJ25">
        <v>0</v>
      </c>
      <c r="CK25" t="s">
        <v>38</v>
      </c>
      <c r="CL25">
        <v>53</v>
      </c>
      <c r="CM25">
        <v>454</v>
      </c>
      <c r="CN25">
        <v>3</v>
      </c>
      <c r="CO25" t="s">
        <v>17</v>
      </c>
      <c r="CP25">
        <v>66</v>
      </c>
      <c r="CQ25">
        <v>548</v>
      </c>
      <c r="CR25">
        <v>2</v>
      </c>
      <c r="CS25" t="s">
        <v>15</v>
      </c>
      <c r="CT25">
        <v>14</v>
      </c>
      <c r="CU25">
        <v>112</v>
      </c>
      <c r="CV25">
        <v>0</v>
      </c>
      <c r="CW25">
        <v>25</v>
      </c>
      <c r="CX25" t="s">
        <v>91</v>
      </c>
      <c r="CY25" t="str">
        <f t="shared" si="0"/>
        <v>3.25宗教学</v>
      </c>
    </row>
    <row r="26" spans="1:103" x14ac:dyDescent="0.15">
      <c r="A26" t="s">
        <v>16</v>
      </c>
      <c r="B26">
        <v>16</v>
      </c>
      <c r="C26">
        <v>132</v>
      </c>
      <c r="D26">
        <v>0</v>
      </c>
      <c r="E26" t="s">
        <v>21</v>
      </c>
      <c r="F26">
        <v>30</v>
      </c>
      <c r="G26">
        <v>244</v>
      </c>
      <c r="H26">
        <v>0</v>
      </c>
      <c r="I26" t="s">
        <v>22</v>
      </c>
      <c r="J26">
        <v>27</v>
      </c>
      <c r="K26">
        <v>266</v>
      </c>
      <c r="L26">
        <v>4</v>
      </c>
      <c r="M26" t="s">
        <v>16</v>
      </c>
      <c r="N26">
        <v>12</v>
      </c>
      <c r="O26">
        <v>120</v>
      </c>
      <c r="P26">
        <v>2</v>
      </c>
      <c r="Q26" t="s">
        <v>35</v>
      </c>
      <c r="R26">
        <v>14</v>
      </c>
      <c r="S26">
        <v>112</v>
      </c>
      <c r="T26">
        <v>0</v>
      </c>
      <c r="U26" t="s">
        <v>36</v>
      </c>
      <c r="V26">
        <v>7</v>
      </c>
      <c r="W26">
        <v>56</v>
      </c>
      <c r="X26">
        <v>0</v>
      </c>
      <c r="Y26" t="s">
        <v>21</v>
      </c>
      <c r="Z26">
        <v>23</v>
      </c>
      <c r="AA26">
        <v>188</v>
      </c>
      <c r="AB26">
        <v>0</v>
      </c>
      <c r="AC26" t="s">
        <v>38</v>
      </c>
      <c r="AD26">
        <v>40</v>
      </c>
      <c r="AE26">
        <v>324</v>
      </c>
      <c r="AF26">
        <v>0</v>
      </c>
      <c r="AG26" t="s">
        <v>29</v>
      </c>
      <c r="AH26">
        <v>16</v>
      </c>
      <c r="AI26">
        <v>142</v>
      </c>
      <c r="AJ26">
        <v>1</v>
      </c>
      <c r="AK26" t="s">
        <v>39</v>
      </c>
      <c r="AL26">
        <v>5</v>
      </c>
      <c r="AM26">
        <v>40</v>
      </c>
      <c r="AN26">
        <v>0</v>
      </c>
      <c r="AO26" t="s">
        <v>17</v>
      </c>
      <c r="AP26">
        <v>31</v>
      </c>
      <c r="AQ26">
        <v>260</v>
      </c>
      <c r="AR26">
        <v>0</v>
      </c>
      <c r="AS26" t="s">
        <v>37</v>
      </c>
      <c r="AT26">
        <v>12</v>
      </c>
      <c r="AU26">
        <v>96</v>
      </c>
      <c r="AV26">
        <v>0</v>
      </c>
      <c r="AW26" t="s">
        <v>29</v>
      </c>
      <c r="AX26">
        <v>13</v>
      </c>
      <c r="AY26">
        <v>108</v>
      </c>
      <c r="AZ26">
        <v>0</v>
      </c>
      <c r="BA26" t="s">
        <v>35</v>
      </c>
      <c r="BB26">
        <v>4</v>
      </c>
      <c r="BC26">
        <v>42</v>
      </c>
      <c r="BD26">
        <v>1</v>
      </c>
      <c r="BE26" t="s">
        <v>114</v>
      </c>
      <c r="BF26">
        <v>17</v>
      </c>
      <c r="BG26">
        <v>136</v>
      </c>
      <c r="BH26">
        <v>0</v>
      </c>
      <c r="BI26" t="s">
        <v>37</v>
      </c>
      <c r="BJ26">
        <v>11</v>
      </c>
      <c r="BK26">
        <v>88</v>
      </c>
      <c r="BL26">
        <v>0</v>
      </c>
      <c r="BM26" t="s">
        <v>13</v>
      </c>
      <c r="BN26">
        <v>15</v>
      </c>
      <c r="BO26">
        <v>120</v>
      </c>
      <c r="BP26">
        <v>0</v>
      </c>
      <c r="BQ26" t="s">
        <v>13</v>
      </c>
      <c r="BR26">
        <v>18</v>
      </c>
      <c r="BS26">
        <v>154</v>
      </c>
      <c r="BT26">
        <v>1</v>
      </c>
      <c r="BU26" t="s">
        <v>37</v>
      </c>
      <c r="BV26">
        <v>37</v>
      </c>
      <c r="BW26">
        <v>296</v>
      </c>
      <c r="BX26">
        <v>0</v>
      </c>
      <c r="BY26" t="s">
        <v>23</v>
      </c>
      <c r="BZ26">
        <v>46</v>
      </c>
      <c r="CA26">
        <v>394</v>
      </c>
      <c r="CB26">
        <v>1</v>
      </c>
      <c r="CC26" t="s">
        <v>37</v>
      </c>
      <c r="CD26">
        <v>33</v>
      </c>
      <c r="CE26">
        <v>264</v>
      </c>
      <c r="CF26">
        <v>0</v>
      </c>
      <c r="CG26" t="s">
        <v>35</v>
      </c>
      <c r="CH26">
        <v>18</v>
      </c>
      <c r="CI26">
        <v>144</v>
      </c>
      <c r="CJ26">
        <v>0</v>
      </c>
      <c r="CK26" t="s">
        <v>21</v>
      </c>
      <c r="CL26">
        <v>54</v>
      </c>
      <c r="CM26">
        <v>450</v>
      </c>
      <c r="CN26">
        <v>1</v>
      </c>
      <c r="CO26" t="s">
        <v>38</v>
      </c>
      <c r="CP26">
        <v>62</v>
      </c>
      <c r="CQ26">
        <v>500</v>
      </c>
      <c r="CR26">
        <v>0</v>
      </c>
      <c r="CS26" t="s">
        <v>36</v>
      </c>
      <c r="CT26">
        <v>11</v>
      </c>
      <c r="CU26">
        <v>88</v>
      </c>
      <c r="CV26">
        <v>0</v>
      </c>
    </row>
    <row r="27" spans="1:103" x14ac:dyDescent="0.15">
      <c r="A27" t="s">
        <v>6</v>
      </c>
      <c r="B27">
        <v>16</v>
      </c>
      <c r="C27">
        <v>128</v>
      </c>
      <c r="D27">
        <v>0</v>
      </c>
      <c r="E27" t="s">
        <v>34</v>
      </c>
      <c r="F27">
        <v>29</v>
      </c>
      <c r="G27">
        <v>244</v>
      </c>
      <c r="H27">
        <v>0</v>
      </c>
      <c r="I27" t="s">
        <v>20</v>
      </c>
      <c r="J27">
        <v>27</v>
      </c>
      <c r="K27">
        <v>244</v>
      </c>
      <c r="L27">
        <v>2</v>
      </c>
      <c r="M27" t="s">
        <v>38</v>
      </c>
      <c r="N27">
        <v>14</v>
      </c>
      <c r="O27">
        <v>116</v>
      </c>
      <c r="P27">
        <v>0</v>
      </c>
      <c r="Q27" t="s">
        <v>38</v>
      </c>
      <c r="R27">
        <v>12</v>
      </c>
      <c r="S27">
        <v>96</v>
      </c>
      <c r="T27">
        <v>0</v>
      </c>
      <c r="U27" t="s">
        <v>17</v>
      </c>
      <c r="V27">
        <v>6</v>
      </c>
      <c r="W27">
        <v>48</v>
      </c>
      <c r="X27">
        <v>0</v>
      </c>
      <c r="Y27" t="s">
        <v>38</v>
      </c>
      <c r="Z27">
        <v>21</v>
      </c>
      <c r="AA27">
        <v>182</v>
      </c>
      <c r="AB27">
        <v>1</v>
      </c>
      <c r="AC27" t="s">
        <v>37</v>
      </c>
      <c r="AD27">
        <v>37</v>
      </c>
      <c r="AE27">
        <v>300</v>
      </c>
      <c r="AF27">
        <v>0</v>
      </c>
      <c r="AG27" t="s">
        <v>2</v>
      </c>
      <c r="AH27">
        <v>17</v>
      </c>
      <c r="AI27">
        <v>136</v>
      </c>
      <c r="AJ27">
        <v>0</v>
      </c>
      <c r="AK27" t="s">
        <v>23</v>
      </c>
      <c r="AL27">
        <v>5</v>
      </c>
      <c r="AM27">
        <v>40</v>
      </c>
      <c r="AN27">
        <v>0</v>
      </c>
      <c r="AO27" t="s">
        <v>30</v>
      </c>
      <c r="AP27">
        <v>29</v>
      </c>
      <c r="AQ27">
        <v>246</v>
      </c>
      <c r="AR27">
        <v>1</v>
      </c>
      <c r="AS27" t="s">
        <v>23</v>
      </c>
      <c r="AT27">
        <v>9</v>
      </c>
      <c r="AU27">
        <v>72</v>
      </c>
      <c r="AV27">
        <v>0</v>
      </c>
      <c r="AW27" t="s">
        <v>38</v>
      </c>
      <c r="AX27">
        <v>12</v>
      </c>
      <c r="AY27">
        <v>96</v>
      </c>
      <c r="AZ27">
        <v>0</v>
      </c>
      <c r="BA27" t="s">
        <v>34</v>
      </c>
      <c r="BB27">
        <v>5</v>
      </c>
      <c r="BC27">
        <v>40</v>
      </c>
      <c r="BD27">
        <v>0</v>
      </c>
      <c r="BE27" t="s">
        <v>19</v>
      </c>
      <c r="BF27">
        <v>17</v>
      </c>
      <c r="BG27">
        <v>136</v>
      </c>
      <c r="BH27">
        <v>0</v>
      </c>
      <c r="BI27" t="s">
        <v>32</v>
      </c>
      <c r="BJ27">
        <v>10</v>
      </c>
      <c r="BK27">
        <v>80</v>
      </c>
      <c r="BL27">
        <v>0</v>
      </c>
      <c r="BM27" t="s">
        <v>35</v>
      </c>
      <c r="BN27">
        <v>15</v>
      </c>
      <c r="BO27">
        <v>120</v>
      </c>
      <c r="BP27">
        <v>0</v>
      </c>
      <c r="BQ27" t="s">
        <v>37</v>
      </c>
      <c r="BR27">
        <v>19</v>
      </c>
      <c r="BS27">
        <v>152</v>
      </c>
      <c r="BT27">
        <v>0</v>
      </c>
      <c r="BU27" t="s">
        <v>38</v>
      </c>
      <c r="BV27">
        <v>29</v>
      </c>
      <c r="BW27">
        <v>240</v>
      </c>
      <c r="BX27">
        <v>0</v>
      </c>
      <c r="BY27" t="s">
        <v>13</v>
      </c>
      <c r="BZ27">
        <v>42</v>
      </c>
      <c r="CA27">
        <v>362</v>
      </c>
      <c r="CB27">
        <v>1</v>
      </c>
      <c r="CC27" t="s">
        <v>29</v>
      </c>
      <c r="CD27">
        <v>28</v>
      </c>
      <c r="CE27">
        <v>260</v>
      </c>
      <c r="CF27">
        <v>3</v>
      </c>
      <c r="CG27" t="s">
        <v>21</v>
      </c>
      <c r="CH27">
        <v>17</v>
      </c>
      <c r="CI27">
        <v>144</v>
      </c>
      <c r="CJ27">
        <v>0</v>
      </c>
      <c r="CK27" t="s">
        <v>17</v>
      </c>
      <c r="CL27">
        <v>36</v>
      </c>
      <c r="CM27">
        <v>300</v>
      </c>
      <c r="CN27">
        <v>0</v>
      </c>
      <c r="CO27" t="s">
        <v>20</v>
      </c>
      <c r="CP27">
        <v>60</v>
      </c>
      <c r="CQ27">
        <v>484</v>
      </c>
      <c r="CR27">
        <v>0</v>
      </c>
      <c r="CS27" t="s">
        <v>30</v>
      </c>
      <c r="CT27">
        <v>8</v>
      </c>
      <c r="CU27">
        <v>78</v>
      </c>
      <c r="CV27">
        <v>1</v>
      </c>
    </row>
    <row r="28" spans="1:103" x14ac:dyDescent="0.15">
      <c r="A28" t="s">
        <v>22</v>
      </c>
      <c r="B28">
        <v>15</v>
      </c>
      <c r="C28">
        <v>124</v>
      </c>
      <c r="D28">
        <v>0</v>
      </c>
      <c r="E28" t="s">
        <v>38</v>
      </c>
      <c r="F28">
        <v>30</v>
      </c>
      <c r="G28">
        <v>240</v>
      </c>
      <c r="H28">
        <v>0</v>
      </c>
      <c r="I28" t="s">
        <v>17</v>
      </c>
      <c r="J28">
        <v>24</v>
      </c>
      <c r="K28">
        <v>206</v>
      </c>
      <c r="L28">
        <v>1</v>
      </c>
      <c r="M28" t="s">
        <v>13</v>
      </c>
      <c r="N28">
        <v>9</v>
      </c>
      <c r="O28">
        <v>76</v>
      </c>
      <c r="P28">
        <v>0</v>
      </c>
      <c r="Q28" t="s">
        <v>114</v>
      </c>
      <c r="R28">
        <v>12</v>
      </c>
      <c r="S28">
        <v>96</v>
      </c>
      <c r="T28">
        <v>0</v>
      </c>
      <c r="U28" t="s">
        <v>38</v>
      </c>
      <c r="V28">
        <v>4</v>
      </c>
      <c r="W28">
        <v>46</v>
      </c>
      <c r="X28">
        <v>1</v>
      </c>
      <c r="Y28" t="s">
        <v>13</v>
      </c>
      <c r="Z28">
        <v>19</v>
      </c>
      <c r="AA28">
        <v>160</v>
      </c>
      <c r="AB28">
        <v>0</v>
      </c>
      <c r="AC28" t="s">
        <v>1416</v>
      </c>
      <c r="AD28">
        <v>23</v>
      </c>
      <c r="AE28">
        <v>234</v>
      </c>
      <c r="AF28">
        <v>4</v>
      </c>
      <c r="AG28" t="s">
        <v>4</v>
      </c>
      <c r="AH28">
        <v>15</v>
      </c>
      <c r="AI28">
        <v>134</v>
      </c>
      <c r="AJ28">
        <v>1</v>
      </c>
      <c r="AK28" t="s">
        <v>35</v>
      </c>
      <c r="AL28">
        <v>5</v>
      </c>
      <c r="AM28">
        <v>40</v>
      </c>
      <c r="AN28">
        <v>0</v>
      </c>
      <c r="AO28" t="s">
        <v>35</v>
      </c>
      <c r="AP28">
        <v>29</v>
      </c>
      <c r="AQ28">
        <v>232</v>
      </c>
      <c r="AR28">
        <v>0</v>
      </c>
      <c r="AS28" t="s">
        <v>13</v>
      </c>
      <c r="AT28">
        <v>8</v>
      </c>
      <c r="AU28">
        <v>64</v>
      </c>
      <c r="AV28">
        <v>0</v>
      </c>
      <c r="AW28" t="s">
        <v>17</v>
      </c>
      <c r="AX28">
        <v>12</v>
      </c>
      <c r="AY28">
        <v>96</v>
      </c>
      <c r="AZ28">
        <v>0</v>
      </c>
      <c r="BA28" t="s">
        <v>44</v>
      </c>
      <c r="BB28">
        <v>4</v>
      </c>
      <c r="BC28">
        <v>32</v>
      </c>
      <c r="BD28">
        <v>0</v>
      </c>
      <c r="BE28" t="s">
        <v>15</v>
      </c>
      <c r="BF28">
        <v>17</v>
      </c>
      <c r="BG28">
        <v>136</v>
      </c>
      <c r="BH28">
        <v>0</v>
      </c>
      <c r="BI28" t="s">
        <v>35</v>
      </c>
      <c r="BJ28">
        <v>8</v>
      </c>
      <c r="BK28">
        <v>76</v>
      </c>
      <c r="BL28">
        <v>1</v>
      </c>
      <c r="BM28" t="s">
        <v>38</v>
      </c>
      <c r="BN28">
        <v>12</v>
      </c>
      <c r="BO28">
        <v>96</v>
      </c>
      <c r="BP28">
        <v>0</v>
      </c>
      <c r="BQ28" t="s">
        <v>21</v>
      </c>
      <c r="BR28">
        <v>17</v>
      </c>
      <c r="BS28">
        <v>136</v>
      </c>
      <c r="BT28">
        <v>0</v>
      </c>
      <c r="BU28" t="s">
        <v>35</v>
      </c>
      <c r="BV28">
        <v>30</v>
      </c>
      <c r="BW28">
        <v>240</v>
      </c>
      <c r="BX28">
        <v>0</v>
      </c>
      <c r="BY28" t="s">
        <v>44</v>
      </c>
      <c r="BZ28">
        <v>44</v>
      </c>
      <c r="CA28">
        <v>362</v>
      </c>
      <c r="CB28">
        <v>1</v>
      </c>
      <c r="CC28" t="s">
        <v>85</v>
      </c>
      <c r="CD28">
        <v>27</v>
      </c>
      <c r="CE28">
        <v>240</v>
      </c>
      <c r="CF28">
        <v>0</v>
      </c>
      <c r="CG28" t="s">
        <v>85</v>
      </c>
      <c r="CH28">
        <v>16</v>
      </c>
      <c r="CI28">
        <v>132</v>
      </c>
      <c r="CJ28">
        <v>0</v>
      </c>
      <c r="CK28" t="s">
        <v>29</v>
      </c>
      <c r="CL28">
        <v>28</v>
      </c>
      <c r="CM28">
        <v>282</v>
      </c>
      <c r="CN28">
        <v>5</v>
      </c>
      <c r="CO28" t="s">
        <v>34</v>
      </c>
      <c r="CP28">
        <v>54</v>
      </c>
      <c r="CQ28">
        <v>464</v>
      </c>
      <c r="CR28">
        <v>2</v>
      </c>
      <c r="CS28" t="s">
        <v>21</v>
      </c>
      <c r="CT28">
        <v>9</v>
      </c>
      <c r="CU28">
        <v>72</v>
      </c>
      <c r="CV28">
        <v>0</v>
      </c>
    </row>
    <row r="29" spans="1:103" x14ac:dyDescent="0.15">
      <c r="A29" t="s">
        <v>13</v>
      </c>
      <c r="B29">
        <v>14</v>
      </c>
      <c r="C29">
        <v>112</v>
      </c>
      <c r="D29">
        <v>0</v>
      </c>
      <c r="E29" t="s">
        <v>17</v>
      </c>
      <c r="F29">
        <v>28</v>
      </c>
      <c r="G29">
        <v>232</v>
      </c>
      <c r="H29">
        <v>0</v>
      </c>
      <c r="I29" t="s">
        <v>34</v>
      </c>
      <c r="J29">
        <v>24</v>
      </c>
      <c r="K29">
        <v>202</v>
      </c>
      <c r="L29">
        <v>1</v>
      </c>
      <c r="M29" t="s">
        <v>6</v>
      </c>
      <c r="N29">
        <v>6</v>
      </c>
      <c r="O29">
        <v>48</v>
      </c>
      <c r="P29">
        <v>0</v>
      </c>
      <c r="Q29" t="s">
        <v>17</v>
      </c>
      <c r="R29">
        <v>10</v>
      </c>
      <c r="S29">
        <v>80</v>
      </c>
      <c r="T29">
        <v>0</v>
      </c>
      <c r="U29" t="s">
        <v>32</v>
      </c>
      <c r="V29">
        <v>4</v>
      </c>
      <c r="W29">
        <v>42</v>
      </c>
      <c r="X29">
        <v>1</v>
      </c>
      <c r="Y29" t="s">
        <v>85</v>
      </c>
      <c r="Z29">
        <v>15</v>
      </c>
      <c r="AA29">
        <v>124</v>
      </c>
      <c r="AB29">
        <v>0</v>
      </c>
      <c r="AC29" t="s">
        <v>12</v>
      </c>
      <c r="AD29">
        <v>23</v>
      </c>
      <c r="AE29">
        <v>208</v>
      </c>
      <c r="AF29">
        <v>2</v>
      </c>
      <c r="AG29" t="s">
        <v>23</v>
      </c>
      <c r="AH29">
        <v>16</v>
      </c>
      <c r="AI29">
        <v>128</v>
      </c>
      <c r="AJ29">
        <v>0</v>
      </c>
      <c r="AK29" t="s">
        <v>37</v>
      </c>
      <c r="AL29">
        <v>4</v>
      </c>
      <c r="AM29">
        <v>36</v>
      </c>
      <c r="AN29">
        <v>0</v>
      </c>
      <c r="AO29" t="s">
        <v>114</v>
      </c>
      <c r="AP29">
        <v>22</v>
      </c>
      <c r="AQ29">
        <v>180</v>
      </c>
      <c r="AR29">
        <v>0</v>
      </c>
      <c r="AS29" t="s">
        <v>29</v>
      </c>
      <c r="AT29">
        <v>3</v>
      </c>
      <c r="AU29">
        <v>28</v>
      </c>
      <c r="AV29">
        <v>0</v>
      </c>
      <c r="AW29" t="s">
        <v>114</v>
      </c>
      <c r="AX29">
        <v>11</v>
      </c>
      <c r="AY29">
        <v>88</v>
      </c>
      <c r="AZ29">
        <v>0</v>
      </c>
      <c r="BA29" t="s">
        <v>36</v>
      </c>
      <c r="BB29">
        <v>3</v>
      </c>
      <c r="BC29">
        <v>24</v>
      </c>
      <c r="BD29">
        <v>0</v>
      </c>
      <c r="BE29" t="s">
        <v>9</v>
      </c>
      <c r="BF29">
        <v>15</v>
      </c>
      <c r="BG29">
        <v>120</v>
      </c>
      <c r="BH29">
        <v>0</v>
      </c>
      <c r="BI29" t="s">
        <v>21</v>
      </c>
      <c r="BJ29">
        <v>9</v>
      </c>
      <c r="BK29">
        <v>72</v>
      </c>
      <c r="BL29">
        <v>0</v>
      </c>
      <c r="BM29" t="s">
        <v>1416</v>
      </c>
      <c r="BN29">
        <v>11</v>
      </c>
      <c r="BO29">
        <v>92</v>
      </c>
      <c r="BP29">
        <v>0</v>
      </c>
      <c r="BQ29" t="s">
        <v>38</v>
      </c>
      <c r="BR29">
        <v>14</v>
      </c>
      <c r="BS29">
        <v>112</v>
      </c>
      <c r="BT29">
        <v>0</v>
      </c>
      <c r="BU29" t="s">
        <v>114</v>
      </c>
      <c r="BV29">
        <v>29</v>
      </c>
      <c r="BW29">
        <v>232</v>
      </c>
      <c r="BX29">
        <v>0</v>
      </c>
      <c r="BY29" t="s">
        <v>38</v>
      </c>
      <c r="BZ29">
        <v>39</v>
      </c>
      <c r="CA29">
        <v>354</v>
      </c>
      <c r="CB29">
        <v>3</v>
      </c>
      <c r="CC29" t="s">
        <v>36</v>
      </c>
      <c r="CD29">
        <v>29</v>
      </c>
      <c r="CE29">
        <v>236</v>
      </c>
      <c r="CF29">
        <v>0</v>
      </c>
      <c r="CG29" t="s">
        <v>6</v>
      </c>
      <c r="CH29">
        <v>15</v>
      </c>
      <c r="CI29">
        <v>124</v>
      </c>
      <c r="CJ29">
        <v>0</v>
      </c>
      <c r="CK29" t="s">
        <v>34</v>
      </c>
      <c r="CL29">
        <v>32</v>
      </c>
      <c r="CM29">
        <v>278</v>
      </c>
      <c r="CN29">
        <v>1</v>
      </c>
      <c r="CO29" t="s">
        <v>21</v>
      </c>
      <c r="CP29">
        <v>50</v>
      </c>
      <c r="CQ29">
        <v>414</v>
      </c>
      <c r="CR29">
        <v>1</v>
      </c>
      <c r="CS29" t="s">
        <v>17</v>
      </c>
      <c r="CT29">
        <v>7</v>
      </c>
      <c r="CU29">
        <v>60</v>
      </c>
      <c r="CV29">
        <v>0</v>
      </c>
    </row>
    <row r="30" spans="1:103" x14ac:dyDescent="0.15">
      <c r="A30" t="s">
        <v>114</v>
      </c>
      <c r="B30">
        <v>14</v>
      </c>
      <c r="C30">
        <v>112</v>
      </c>
      <c r="D30">
        <v>0</v>
      </c>
      <c r="E30" t="s">
        <v>13</v>
      </c>
      <c r="F30">
        <v>23</v>
      </c>
      <c r="G30">
        <v>188</v>
      </c>
      <c r="H30">
        <v>0</v>
      </c>
      <c r="I30" t="s">
        <v>18</v>
      </c>
      <c r="J30">
        <v>21</v>
      </c>
      <c r="K30">
        <v>172</v>
      </c>
      <c r="L30">
        <v>0</v>
      </c>
      <c r="M30" t="s">
        <v>37</v>
      </c>
      <c r="N30">
        <v>6</v>
      </c>
      <c r="O30">
        <v>48</v>
      </c>
      <c r="P30">
        <v>0</v>
      </c>
      <c r="Q30" t="s">
        <v>34</v>
      </c>
      <c r="R30">
        <v>6</v>
      </c>
      <c r="S30">
        <v>52</v>
      </c>
      <c r="T30">
        <v>0</v>
      </c>
      <c r="U30" t="s">
        <v>19</v>
      </c>
      <c r="V30">
        <v>5</v>
      </c>
      <c r="W30">
        <v>40</v>
      </c>
      <c r="X30">
        <v>0</v>
      </c>
      <c r="Y30" t="s">
        <v>35</v>
      </c>
      <c r="Z30">
        <v>14</v>
      </c>
      <c r="AA30">
        <v>112</v>
      </c>
      <c r="AB30">
        <v>0</v>
      </c>
      <c r="AC30" t="s">
        <v>21</v>
      </c>
      <c r="AD30">
        <v>21</v>
      </c>
      <c r="AE30">
        <v>168</v>
      </c>
      <c r="AF30">
        <v>0</v>
      </c>
      <c r="AG30" t="s">
        <v>3</v>
      </c>
      <c r="AH30">
        <v>15</v>
      </c>
      <c r="AI30">
        <v>124</v>
      </c>
      <c r="AJ30">
        <v>0</v>
      </c>
      <c r="AK30" t="s">
        <v>10</v>
      </c>
      <c r="AL30">
        <v>4</v>
      </c>
      <c r="AM30">
        <v>32</v>
      </c>
      <c r="AN30">
        <v>0</v>
      </c>
      <c r="AO30" t="s">
        <v>39</v>
      </c>
      <c r="AP30">
        <v>20</v>
      </c>
      <c r="AQ30">
        <v>160</v>
      </c>
      <c r="AR30">
        <v>0</v>
      </c>
      <c r="AS30" t="s">
        <v>18</v>
      </c>
      <c r="AT30">
        <v>3</v>
      </c>
      <c r="AU30">
        <v>24</v>
      </c>
      <c r="AV30">
        <v>0</v>
      </c>
      <c r="AW30" t="s">
        <v>19</v>
      </c>
      <c r="AX30">
        <v>9</v>
      </c>
      <c r="AY30">
        <v>72</v>
      </c>
      <c r="AZ30">
        <v>0</v>
      </c>
      <c r="BA30" t="s">
        <v>39</v>
      </c>
      <c r="BB30">
        <v>2</v>
      </c>
      <c r="BC30">
        <v>16</v>
      </c>
      <c r="BD30">
        <v>0</v>
      </c>
      <c r="BE30" t="s">
        <v>30</v>
      </c>
      <c r="BF30">
        <v>15</v>
      </c>
      <c r="BG30">
        <v>120</v>
      </c>
      <c r="BH30">
        <v>0</v>
      </c>
      <c r="BI30" t="s">
        <v>38</v>
      </c>
      <c r="BJ30">
        <v>7</v>
      </c>
      <c r="BK30">
        <v>56</v>
      </c>
      <c r="BL30">
        <v>0</v>
      </c>
      <c r="BM30" t="s">
        <v>12</v>
      </c>
      <c r="BN30">
        <v>11</v>
      </c>
      <c r="BO30">
        <v>88</v>
      </c>
      <c r="BP30">
        <v>0</v>
      </c>
      <c r="BQ30" t="s">
        <v>19</v>
      </c>
      <c r="BR30">
        <v>12</v>
      </c>
      <c r="BS30">
        <v>112</v>
      </c>
      <c r="BT30">
        <v>1</v>
      </c>
      <c r="BU30" t="s">
        <v>39</v>
      </c>
      <c r="BV30">
        <v>24</v>
      </c>
      <c r="BW30">
        <v>192</v>
      </c>
      <c r="BX30">
        <v>0</v>
      </c>
      <c r="BY30" t="s">
        <v>21</v>
      </c>
      <c r="BZ30">
        <v>34</v>
      </c>
      <c r="CA30">
        <v>290</v>
      </c>
      <c r="CB30">
        <v>1</v>
      </c>
      <c r="CC30" t="s">
        <v>35</v>
      </c>
      <c r="CD30">
        <v>23</v>
      </c>
      <c r="CE30">
        <v>194</v>
      </c>
      <c r="CF30">
        <v>1</v>
      </c>
      <c r="CG30" t="s">
        <v>13</v>
      </c>
      <c r="CH30">
        <v>15</v>
      </c>
      <c r="CI30">
        <v>124</v>
      </c>
      <c r="CJ30">
        <v>0</v>
      </c>
      <c r="CK30" t="s">
        <v>36</v>
      </c>
      <c r="CL30">
        <v>34</v>
      </c>
      <c r="CM30">
        <v>276</v>
      </c>
      <c r="CN30">
        <v>0</v>
      </c>
      <c r="CO30" t="s">
        <v>114</v>
      </c>
      <c r="CP30">
        <v>31</v>
      </c>
      <c r="CQ30">
        <v>260</v>
      </c>
      <c r="CR30">
        <v>0</v>
      </c>
      <c r="CS30" t="s">
        <v>39</v>
      </c>
      <c r="CT30">
        <v>7</v>
      </c>
      <c r="CU30">
        <v>56</v>
      </c>
      <c r="CV30">
        <v>0</v>
      </c>
    </row>
    <row r="31" spans="1:103" x14ac:dyDescent="0.15">
      <c r="A31" t="s">
        <v>20</v>
      </c>
      <c r="B31">
        <v>14</v>
      </c>
      <c r="C31">
        <v>112</v>
      </c>
      <c r="D31">
        <v>0</v>
      </c>
      <c r="E31" t="s">
        <v>32</v>
      </c>
      <c r="F31">
        <v>23</v>
      </c>
      <c r="G31">
        <v>184</v>
      </c>
      <c r="H31">
        <v>0</v>
      </c>
      <c r="I31" t="s">
        <v>21</v>
      </c>
      <c r="J31">
        <v>20</v>
      </c>
      <c r="K31">
        <v>164</v>
      </c>
      <c r="L31">
        <v>0</v>
      </c>
      <c r="M31" t="s">
        <v>23</v>
      </c>
      <c r="N31">
        <v>6</v>
      </c>
      <c r="O31">
        <v>48</v>
      </c>
      <c r="P31">
        <v>0</v>
      </c>
      <c r="Q31" t="s">
        <v>39</v>
      </c>
      <c r="R31">
        <v>4</v>
      </c>
      <c r="S31">
        <v>32</v>
      </c>
      <c r="T31">
        <v>0</v>
      </c>
      <c r="U31" t="s">
        <v>12</v>
      </c>
      <c r="V31">
        <v>2</v>
      </c>
      <c r="W31">
        <v>26</v>
      </c>
      <c r="X31">
        <v>1</v>
      </c>
      <c r="Y31" t="s">
        <v>39</v>
      </c>
      <c r="Z31">
        <v>12</v>
      </c>
      <c r="AA31">
        <v>96</v>
      </c>
      <c r="AB31">
        <v>0</v>
      </c>
      <c r="AC31" t="s">
        <v>29</v>
      </c>
      <c r="AD31">
        <v>18</v>
      </c>
      <c r="AE31">
        <v>166</v>
      </c>
      <c r="AF31">
        <v>1</v>
      </c>
      <c r="AG31" t="s">
        <v>12</v>
      </c>
      <c r="AH31">
        <v>11</v>
      </c>
      <c r="AI31">
        <v>92</v>
      </c>
      <c r="AJ31">
        <v>0</v>
      </c>
      <c r="AK31" t="s">
        <v>17</v>
      </c>
      <c r="AL31">
        <v>3</v>
      </c>
      <c r="AM31">
        <v>24</v>
      </c>
      <c r="AN31">
        <v>0</v>
      </c>
      <c r="AO31" t="s">
        <v>32</v>
      </c>
      <c r="AP31">
        <v>19</v>
      </c>
      <c r="AQ31">
        <v>152</v>
      </c>
      <c r="AR31">
        <v>0</v>
      </c>
      <c r="AS31" t="s">
        <v>44</v>
      </c>
      <c r="AT31">
        <v>3</v>
      </c>
      <c r="AU31">
        <v>24</v>
      </c>
      <c r="AV31">
        <v>0</v>
      </c>
      <c r="AW31" t="s">
        <v>18</v>
      </c>
      <c r="AX31">
        <v>8</v>
      </c>
      <c r="AY31">
        <v>64</v>
      </c>
      <c r="AZ31">
        <v>0</v>
      </c>
      <c r="BA31" t="s">
        <v>1416</v>
      </c>
      <c r="BB31">
        <v>2</v>
      </c>
      <c r="BC31">
        <v>16</v>
      </c>
      <c r="BD31">
        <v>0</v>
      </c>
      <c r="BE31" t="s">
        <v>23</v>
      </c>
      <c r="BF31">
        <v>14</v>
      </c>
      <c r="BG31">
        <v>112</v>
      </c>
      <c r="BH31">
        <v>0</v>
      </c>
      <c r="BI31" t="s">
        <v>114</v>
      </c>
      <c r="BJ31">
        <v>5</v>
      </c>
      <c r="BK31">
        <v>40</v>
      </c>
      <c r="BL31">
        <v>0</v>
      </c>
      <c r="BM31" t="s">
        <v>39</v>
      </c>
      <c r="BN31">
        <v>10</v>
      </c>
      <c r="BO31">
        <v>84</v>
      </c>
      <c r="BP31">
        <v>0</v>
      </c>
      <c r="BQ31" t="s">
        <v>32</v>
      </c>
      <c r="BR31">
        <v>13</v>
      </c>
      <c r="BS31">
        <v>104</v>
      </c>
      <c r="BT31">
        <v>0</v>
      </c>
      <c r="BU31" t="s">
        <v>21</v>
      </c>
      <c r="BV31">
        <v>22</v>
      </c>
      <c r="BW31">
        <v>180</v>
      </c>
      <c r="BX31">
        <v>0</v>
      </c>
      <c r="BY31" t="s">
        <v>114</v>
      </c>
      <c r="BZ31">
        <v>26</v>
      </c>
      <c r="CA31">
        <v>212</v>
      </c>
      <c r="CB31">
        <v>0</v>
      </c>
      <c r="CC31" t="s">
        <v>44</v>
      </c>
      <c r="CD31">
        <v>21</v>
      </c>
      <c r="CE31">
        <v>176</v>
      </c>
      <c r="CF31">
        <v>0</v>
      </c>
      <c r="CG31" t="s">
        <v>44</v>
      </c>
      <c r="CH31">
        <v>14</v>
      </c>
      <c r="CI31">
        <v>120</v>
      </c>
      <c r="CJ31">
        <v>0</v>
      </c>
      <c r="CK31" t="s">
        <v>32</v>
      </c>
      <c r="CL31">
        <v>29</v>
      </c>
      <c r="CM31">
        <v>258</v>
      </c>
      <c r="CN31">
        <v>2</v>
      </c>
      <c r="CO31" t="s">
        <v>32</v>
      </c>
      <c r="CP31">
        <v>25</v>
      </c>
      <c r="CQ31">
        <v>214</v>
      </c>
      <c r="CR31">
        <v>1</v>
      </c>
      <c r="CS31" t="s">
        <v>6</v>
      </c>
      <c r="CT31">
        <v>6</v>
      </c>
      <c r="CU31">
        <v>48</v>
      </c>
      <c r="CV31">
        <v>0</v>
      </c>
    </row>
    <row r="32" spans="1:103" x14ac:dyDescent="0.15">
      <c r="A32" t="s">
        <v>39</v>
      </c>
      <c r="B32">
        <v>9</v>
      </c>
      <c r="C32">
        <v>72</v>
      </c>
      <c r="D32">
        <v>0</v>
      </c>
      <c r="E32" t="s">
        <v>35</v>
      </c>
      <c r="F32">
        <v>22</v>
      </c>
      <c r="G32">
        <v>176</v>
      </c>
      <c r="H32">
        <v>0</v>
      </c>
      <c r="I32" t="s">
        <v>39</v>
      </c>
      <c r="J32">
        <v>15</v>
      </c>
      <c r="K32">
        <v>128</v>
      </c>
      <c r="L32">
        <v>0</v>
      </c>
      <c r="M32" t="s">
        <v>32</v>
      </c>
      <c r="N32">
        <v>6</v>
      </c>
      <c r="O32">
        <v>48</v>
      </c>
      <c r="P32">
        <v>0</v>
      </c>
      <c r="Q32" t="s">
        <v>18</v>
      </c>
      <c r="R32">
        <v>3</v>
      </c>
      <c r="S32">
        <v>24</v>
      </c>
      <c r="T32">
        <v>0</v>
      </c>
      <c r="U32" t="s">
        <v>18</v>
      </c>
      <c r="V32">
        <v>1</v>
      </c>
      <c r="W32">
        <v>8</v>
      </c>
      <c r="X32">
        <v>0</v>
      </c>
      <c r="Y32" t="s">
        <v>34</v>
      </c>
      <c r="Z32">
        <v>11</v>
      </c>
      <c r="AA32">
        <v>88</v>
      </c>
      <c r="AB32">
        <v>0</v>
      </c>
      <c r="AC32" t="s">
        <v>32</v>
      </c>
      <c r="AD32">
        <v>19</v>
      </c>
      <c r="AE32">
        <v>152</v>
      </c>
      <c r="AF32">
        <v>0</v>
      </c>
      <c r="AG32" t="s">
        <v>85</v>
      </c>
      <c r="AH32">
        <v>6</v>
      </c>
      <c r="AI32">
        <v>66</v>
      </c>
      <c r="AJ32">
        <v>1</v>
      </c>
      <c r="AK32" t="s">
        <v>114</v>
      </c>
      <c r="AL32">
        <v>3</v>
      </c>
      <c r="AM32">
        <v>24</v>
      </c>
      <c r="AN32">
        <v>0</v>
      </c>
      <c r="AO32" t="s">
        <v>44</v>
      </c>
      <c r="AP32">
        <v>17</v>
      </c>
      <c r="AQ32">
        <v>136</v>
      </c>
      <c r="AR32">
        <v>0</v>
      </c>
      <c r="AS32" t="s">
        <v>32</v>
      </c>
      <c r="AT32">
        <v>2</v>
      </c>
      <c r="AU32">
        <v>16</v>
      </c>
      <c r="AV32">
        <v>0</v>
      </c>
      <c r="AW32" t="s">
        <v>39</v>
      </c>
      <c r="AX32">
        <v>7</v>
      </c>
      <c r="AY32">
        <v>56</v>
      </c>
      <c r="AZ32">
        <v>0</v>
      </c>
      <c r="BA32" t="s">
        <v>17</v>
      </c>
      <c r="BB32">
        <v>1</v>
      </c>
      <c r="BC32">
        <v>8</v>
      </c>
      <c r="BD32">
        <v>0</v>
      </c>
      <c r="BE32" t="s">
        <v>35</v>
      </c>
      <c r="BF32">
        <v>10</v>
      </c>
      <c r="BG32">
        <v>80</v>
      </c>
      <c r="BH32">
        <v>0</v>
      </c>
      <c r="BI32" t="s">
        <v>34</v>
      </c>
      <c r="BJ32">
        <v>4</v>
      </c>
      <c r="BK32">
        <v>36</v>
      </c>
      <c r="BL32">
        <v>0</v>
      </c>
      <c r="BM32" t="s">
        <v>19</v>
      </c>
      <c r="BN32">
        <v>10</v>
      </c>
      <c r="BO32">
        <v>80</v>
      </c>
      <c r="BP32">
        <v>0</v>
      </c>
      <c r="BQ32" t="s">
        <v>114</v>
      </c>
      <c r="BR32">
        <v>12</v>
      </c>
      <c r="BS32">
        <v>96</v>
      </c>
      <c r="BT32">
        <v>0</v>
      </c>
      <c r="BU32" t="s">
        <v>34</v>
      </c>
      <c r="BV32">
        <v>18</v>
      </c>
      <c r="BW32">
        <v>148</v>
      </c>
      <c r="BX32">
        <v>0</v>
      </c>
      <c r="BY32" t="s">
        <v>32</v>
      </c>
      <c r="BZ32">
        <v>21</v>
      </c>
      <c r="CA32">
        <v>168</v>
      </c>
      <c r="CB32">
        <v>0</v>
      </c>
      <c r="CC32" t="s">
        <v>18</v>
      </c>
      <c r="CD32">
        <v>16</v>
      </c>
      <c r="CE32">
        <v>128</v>
      </c>
      <c r="CF32">
        <v>0</v>
      </c>
      <c r="CG32" t="s">
        <v>114</v>
      </c>
      <c r="CH32">
        <v>13</v>
      </c>
      <c r="CI32">
        <v>104</v>
      </c>
      <c r="CJ32">
        <v>0</v>
      </c>
      <c r="CK32" t="s">
        <v>114</v>
      </c>
      <c r="CL32">
        <v>20</v>
      </c>
      <c r="CM32">
        <v>184</v>
      </c>
      <c r="CN32">
        <v>2</v>
      </c>
      <c r="CO32" t="s">
        <v>18</v>
      </c>
      <c r="CP32">
        <v>24</v>
      </c>
      <c r="CQ32">
        <v>206</v>
      </c>
      <c r="CR32">
        <v>1</v>
      </c>
      <c r="CS32" t="s">
        <v>13</v>
      </c>
      <c r="CT32">
        <v>5</v>
      </c>
      <c r="CU32">
        <v>40</v>
      </c>
      <c r="CV32">
        <v>0</v>
      </c>
    </row>
    <row r="33" spans="1:103" x14ac:dyDescent="0.15">
      <c r="A33" t="s">
        <v>35</v>
      </c>
      <c r="B33">
        <v>9</v>
      </c>
      <c r="C33">
        <v>72</v>
      </c>
      <c r="D33">
        <v>0</v>
      </c>
      <c r="E33" t="s">
        <v>114</v>
      </c>
      <c r="F33">
        <v>16</v>
      </c>
      <c r="G33">
        <v>128</v>
      </c>
      <c r="H33">
        <v>0</v>
      </c>
      <c r="I33" t="s">
        <v>35</v>
      </c>
      <c r="J33">
        <v>12</v>
      </c>
      <c r="K33">
        <v>96</v>
      </c>
      <c r="L33">
        <v>0</v>
      </c>
      <c r="M33" t="s">
        <v>21</v>
      </c>
      <c r="N33">
        <v>5</v>
      </c>
      <c r="O33">
        <v>40</v>
      </c>
      <c r="P33">
        <v>0</v>
      </c>
      <c r="Q33" t="s">
        <v>44</v>
      </c>
      <c r="R33">
        <v>3</v>
      </c>
      <c r="S33">
        <v>24</v>
      </c>
      <c r="T33">
        <v>0</v>
      </c>
      <c r="U33" t="s">
        <v>114</v>
      </c>
      <c r="V33">
        <v>1</v>
      </c>
      <c r="W33">
        <v>8</v>
      </c>
      <c r="X33">
        <v>0</v>
      </c>
      <c r="Y33" t="s">
        <v>114</v>
      </c>
      <c r="Z33">
        <v>7</v>
      </c>
      <c r="AA33">
        <v>56</v>
      </c>
      <c r="AB33">
        <v>0</v>
      </c>
      <c r="AC33" t="s">
        <v>39</v>
      </c>
      <c r="AD33">
        <v>16</v>
      </c>
      <c r="AE33">
        <v>142</v>
      </c>
      <c r="AF33">
        <v>1</v>
      </c>
      <c r="AG33" t="s">
        <v>13</v>
      </c>
      <c r="AH33">
        <v>7</v>
      </c>
      <c r="AI33">
        <v>56</v>
      </c>
      <c r="AJ33">
        <v>0</v>
      </c>
      <c r="AK33" t="s">
        <v>21</v>
      </c>
      <c r="AL33">
        <v>3</v>
      </c>
      <c r="AM33">
        <v>24</v>
      </c>
      <c r="AN33">
        <v>0</v>
      </c>
      <c r="AO33" t="s">
        <v>13</v>
      </c>
      <c r="AP33">
        <v>16</v>
      </c>
      <c r="AQ33">
        <v>128</v>
      </c>
      <c r="AR33">
        <v>0</v>
      </c>
      <c r="AS33" t="s">
        <v>85</v>
      </c>
      <c r="AT33">
        <v>1</v>
      </c>
      <c r="AU33">
        <v>8</v>
      </c>
      <c r="AV33">
        <v>0</v>
      </c>
      <c r="AW33" t="s">
        <v>32</v>
      </c>
      <c r="AX33">
        <v>7</v>
      </c>
      <c r="AY33">
        <v>56</v>
      </c>
      <c r="AZ33">
        <v>0</v>
      </c>
      <c r="BA33" t="s">
        <v>32</v>
      </c>
      <c r="BB33">
        <v>1</v>
      </c>
      <c r="BC33">
        <v>8</v>
      </c>
      <c r="BD33">
        <v>0</v>
      </c>
      <c r="BE33" t="s">
        <v>1416</v>
      </c>
      <c r="BF33">
        <v>4</v>
      </c>
      <c r="BG33">
        <v>42</v>
      </c>
      <c r="BH33">
        <v>1</v>
      </c>
      <c r="BI33" t="s">
        <v>18</v>
      </c>
      <c r="BJ33">
        <v>3</v>
      </c>
      <c r="BK33">
        <v>24</v>
      </c>
      <c r="BL33">
        <v>0</v>
      </c>
      <c r="BM33" t="s">
        <v>32</v>
      </c>
      <c r="BN33">
        <v>6</v>
      </c>
      <c r="BO33">
        <v>48</v>
      </c>
      <c r="BP33">
        <v>0</v>
      </c>
      <c r="BQ33" t="s">
        <v>18</v>
      </c>
      <c r="BR33">
        <v>8</v>
      </c>
      <c r="BS33">
        <v>64</v>
      </c>
      <c r="BT33">
        <v>0</v>
      </c>
      <c r="BU33" t="s">
        <v>44</v>
      </c>
      <c r="BV33">
        <v>15</v>
      </c>
      <c r="BW33">
        <v>120</v>
      </c>
      <c r="BX33">
        <v>0</v>
      </c>
      <c r="BY33" t="s">
        <v>19</v>
      </c>
      <c r="BZ33">
        <v>17</v>
      </c>
      <c r="CA33">
        <v>150</v>
      </c>
      <c r="CB33">
        <v>1</v>
      </c>
      <c r="CC33" t="s">
        <v>32</v>
      </c>
      <c r="CD33">
        <v>14</v>
      </c>
      <c r="CE33">
        <v>112</v>
      </c>
      <c r="CF33">
        <v>0</v>
      </c>
      <c r="CG33" t="s">
        <v>1416</v>
      </c>
      <c r="CH33">
        <v>10</v>
      </c>
      <c r="CI33">
        <v>92</v>
      </c>
      <c r="CJ33">
        <v>0</v>
      </c>
      <c r="CK33" t="s">
        <v>39</v>
      </c>
      <c r="CL33">
        <v>19</v>
      </c>
      <c r="CM33">
        <v>172</v>
      </c>
      <c r="CN33">
        <v>2</v>
      </c>
      <c r="CO33" t="s">
        <v>19</v>
      </c>
      <c r="CP33">
        <v>21</v>
      </c>
      <c r="CQ33">
        <v>186</v>
      </c>
      <c r="CR33">
        <v>1</v>
      </c>
      <c r="CS33" t="s">
        <v>22</v>
      </c>
      <c r="CT33">
        <v>5</v>
      </c>
      <c r="CU33">
        <v>40</v>
      </c>
      <c r="CV33">
        <v>0</v>
      </c>
    </row>
    <row r="34" spans="1:103" x14ac:dyDescent="0.15">
      <c r="A34" t="s">
        <v>32</v>
      </c>
      <c r="B34">
        <v>7</v>
      </c>
      <c r="C34">
        <v>56</v>
      </c>
      <c r="D34">
        <v>0</v>
      </c>
      <c r="E34" t="s">
        <v>44</v>
      </c>
      <c r="F34">
        <v>14</v>
      </c>
      <c r="G34">
        <v>112</v>
      </c>
      <c r="H34">
        <v>0</v>
      </c>
      <c r="I34" t="s">
        <v>114</v>
      </c>
      <c r="J34">
        <v>11</v>
      </c>
      <c r="K34">
        <v>92</v>
      </c>
      <c r="L34">
        <v>0</v>
      </c>
      <c r="M34" t="s">
        <v>35</v>
      </c>
      <c r="N34">
        <v>4</v>
      </c>
      <c r="O34">
        <v>32</v>
      </c>
      <c r="P34">
        <v>0</v>
      </c>
      <c r="Q34" t="s">
        <v>32</v>
      </c>
      <c r="R34">
        <v>3</v>
      </c>
      <c r="S34">
        <v>24</v>
      </c>
      <c r="T34">
        <v>0</v>
      </c>
      <c r="Y34" t="s">
        <v>18</v>
      </c>
      <c r="Z34">
        <v>6</v>
      </c>
      <c r="AA34">
        <v>48</v>
      </c>
      <c r="AB34">
        <v>0</v>
      </c>
      <c r="AC34" t="s">
        <v>18</v>
      </c>
      <c r="AD34">
        <v>16</v>
      </c>
      <c r="AE34">
        <v>140</v>
      </c>
      <c r="AF34">
        <v>0</v>
      </c>
      <c r="AG34" t="s">
        <v>16</v>
      </c>
      <c r="AH34">
        <v>6</v>
      </c>
      <c r="AI34">
        <v>48</v>
      </c>
      <c r="AJ34">
        <v>0</v>
      </c>
      <c r="AK34" t="s">
        <v>18</v>
      </c>
      <c r="AL34">
        <v>2</v>
      </c>
      <c r="AM34">
        <v>16</v>
      </c>
      <c r="AN34">
        <v>0</v>
      </c>
      <c r="AO34" t="s">
        <v>18</v>
      </c>
      <c r="AP34">
        <v>15</v>
      </c>
      <c r="AQ34">
        <v>120</v>
      </c>
      <c r="AR34">
        <v>0</v>
      </c>
      <c r="AS34" t="s">
        <v>114</v>
      </c>
      <c r="AT34">
        <v>1</v>
      </c>
      <c r="AU34">
        <v>8</v>
      </c>
      <c r="AV34">
        <v>0</v>
      </c>
      <c r="AW34" t="s">
        <v>35</v>
      </c>
      <c r="AX34">
        <v>4</v>
      </c>
      <c r="AY34">
        <v>32</v>
      </c>
      <c r="AZ34">
        <v>0</v>
      </c>
      <c r="BE34" t="s">
        <v>34</v>
      </c>
      <c r="BF34">
        <v>5</v>
      </c>
      <c r="BG34">
        <v>40</v>
      </c>
      <c r="BH34">
        <v>0</v>
      </c>
      <c r="BI34" t="s">
        <v>19</v>
      </c>
      <c r="BJ34">
        <v>2</v>
      </c>
      <c r="BK34">
        <v>16</v>
      </c>
      <c r="BL34">
        <v>0</v>
      </c>
      <c r="BM34" t="s">
        <v>114</v>
      </c>
      <c r="BN34">
        <v>4</v>
      </c>
      <c r="BO34">
        <v>32</v>
      </c>
      <c r="BP34">
        <v>0</v>
      </c>
      <c r="BQ34" t="s">
        <v>39</v>
      </c>
      <c r="BR34">
        <v>5</v>
      </c>
      <c r="BS34">
        <v>40</v>
      </c>
      <c r="BT34">
        <v>0</v>
      </c>
      <c r="BU34" t="s">
        <v>18</v>
      </c>
      <c r="BV34">
        <v>13</v>
      </c>
      <c r="BW34">
        <v>112</v>
      </c>
      <c r="BX34">
        <v>0</v>
      </c>
      <c r="BY34" t="s">
        <v>18</v>
      </c>
      <c r="BZ34">
        <v>15</v>
      </c>
      <c r="CA34">
        <v>120</v>
      </c>
      <c r="CB34">
        <v>0</v>
      </c>
      <c r="CC34" t="s">
        <v>34</v>
      </c>
      <c r="CD34">
        <v>11</v>
      </c>
      <c r="CE34">
        <v>88</v>
      </c>
      <c r="CF34">
        <v>0</v>
      </c>
      <c r="CG34" t="s">
        <v>39</v>
      </c>
      <c r="CH34">
        <v>11</v>
      </c>
      <c r="CI34">
        <v>88</v>
      </c>
      <c r="CJ34">
        <v>0</v>
      </c>
      <c r="CK34" t="s">
        <v>19</v>
      </c>
      <c r="CL34">
        <v>15</v>
      </c>
      <c r="CM34">
        <v>130</v>
      </c>
      <c r="CN34">
        <v>1</v>
      </c>
      <c r="CO34" t="s">
        <v>29</v>
      </c>
      <c r="CP34">
        <v>20</v>
      </c>
      <c r="CQ34">
        <v>170</v>
      </c>
      <c r="CR34">
        <v>1</v>
      </c>
      <c r="CS34" t="s">
        <v>44</v>
      </c>
      <c r="CT34">
        <v>5</v>
      </c>
      <c r="CU34">
        <v>40</v>
      </c>
      <c r="CV34">
        <v>0</v>
      </c>
    </row>
    <row r="35" spans="1:103" x14ac:dyDescent="0.15">
      <c r="A35" t="s">
        <v>18</v>
      </c>
      <c r="B35">
        <v>6</v>
      </c>
      <c r="C35">
        <v>48</v>
      </c>
      <c r="D35">
        <v>0</v>
      </c>
      <c r="E35" t="s">
        <v>85</v>
      </c>
      <c r="F35">
        <v>11</v>
      </c>
      <c r="G35">
        <v>88</v>
      </c>
      <c r="H35">
        <v>0</v>
      </c>
      <c r="I35" t="s">
        <v>32</v>
      </c>
      <c r="J35">
        <v>10</v>
      </c>
      <c r="K35">
        <v>80</v>
      </c>
      <c r="L35">
        <v>0</v>
      </c>
      <c r="M35" t="s">
        <v>39</v>
      </c>
      <c r="N35">
        <v>2</v>
      </c>
      <c r="O35">
        <v>16</v>
      </c>
      <c r="P35">
        <v>0</v>
      </c>
      <c r="Q35" t="s">
        <v>19</v>
      </c>
      <c r="R35">
        <v>3</v>
      </c>
      <c r="S35">
        <v>24</v>
      </c>
      <c r="T35">
        <v>0</v>
      </c>
      <c r="Y35" t="s">
        <v>32</v>
      </c>
      <c r="Z35">
        <v>5</v>
      </c>
      <c r="AA35">
        <v>40</v>
      </c>
      <c r="AB35">
        <v>0</v>
      </c>
      <c r="AC35" t="s">
        <v>35</v>
      </c>
      <c r="AD35">
        <v>17</v>
      </c>
      <c r="AE35">
        <v>140</v>
      </c>
      <c r="AF35">
        <v>0</v>
      </c>
      <c r="AG35" t="s">
        <v>6</v>
      </c>
      <c r="AH35">
        <v>4</v>
      </c>
      <c r="AI35">
        <v>32</v>
      </c>
      <c r="AJ35">
        <v>0</v>
      </c>
      <c r="AO35" t="s">
        <v>21</v>
      </c>
      <c r="AP35">
        <v>13</v>
      </c>
      <c r="AQ35">
        <v>108</v>
      </c>
      <c r="AR35">
        <v>0</v>
      </c>
      <c r="AS35" t="s">
        <v>19</v>
      </c>
      <c r="AT35">
        <v>1</v>
      </c>
      <c r="AU35">
        <v>8</v>
      </c>
      <c r="AV35">
        <v>0</v>
      </c>
      <c r="BE35" t="s">
        <v>18</v>
      </c>
      <c r="BF35">
        <v>4</v>
      </c>
      <c r="BG35">
        <v>32</v>
      </c>
      <c r="BH35">
        <v>0</v>
      </c>
      <c r="BI35" t="s">
        <v>39</v>
      </c>
      <c r="BJ35">
        <v>1</v>
      </c>
      <c r="BK35">
        <v>8</v>
      </c>
      <c r="BL35">
        <v>0</v>
      </c>
      <c r="BM35" t="s">
        <v>18</v>
      </c>
      <c r="BN35">
        <v>3</v>
      </c>
      <c r="BO35">
        <v>28</v>
      </c>
      <c r="BP35">
        <v>0</v>
      </c>
      <c r="BQ35" t="s">
        <v>44</v>
      </c>
      <c r="BR35">
        <v>2</v>
      </c>
      <c r="BS35">
        <v>16</v>
      </c>
      <c r="BT35">
        <v>0</v>
      </c>
      <c r="BU35" t="s">
        <v>19</v>
      </c>
      <c r="BV35">
        <v>12</v>
      </c>
      <c r="BW35">
        <v>100</v>
      </c>
      <c r="BX35">
        <v>0</v>
      </c>
      <c r="BY35" t="s">
        <v>29</v>
      </c>
      <c r="BZ35">
        <v>12</v>
      </c>
      <c r="CA35">
        <v>116</v>
      </c>
      <c r="CB35">
        <v>2</v>
      </c>
      <c r="CC35" t="s">
        <v>114</v>
      </c>
      <c r="CD35">
        <v>10</v>
      </c>
      <c r="CE35">
        <v>84</v>
      </c>
      <c r="CF35">
        <v>0</v>
      </c>
      <c r="CG35" t="s">
        <v>32</v>
      </c>
      <c r="CH35">
        <v>10</v>
      </c>
      <c r="CI35">
        <v>80</v>
      </c>
      <c r="CJ35">
        <v>0</v>
      </c>
      <c r="CK35" t="s">
        <v>18</v>
      </c>
      <c r="CL35">
        <v>12</v>
      </c>
      <c r="CM35">
        <v>120</v>
      </c>
      <c r="CN35">
        <v>2</v>
      </c>
      <c r="CO35" t="s">
        <v>39</v>
      </c>
      <c r="CP35">
        <v>16</v>
      </c>
      <c r="CQ35">
        <v>138</v>
      </c>
      <c r="CR35">
        <v>1</v>
      </c>
      <c r="CS35" t="s">
        <v>12</v>
      </c>
      <c r="CT35">
        <v>3</v>
      </c>
      <c r="CU35">
        <v>28</v>
      </c>
      <c r="CV35">
        <v>0</v>
      </c>
    </row>
    <row r="36" spans="1:103" x14ac:dyDescent="0.15">
      <c r="A36" t="s">
        <v>19</v>
      </c>
      <c r="B36">
        <v>6</v>
      </c>
      <c r="C36">
        <v>48</v>
      </c>
      <c r="D36">
        <v>0</v>
      </c>
      <c r="E36" t="s">
        <v>19</v>
      </c>
      <c r="F36">
        <v>11</v>
      </c>
      <c r="G36">
        <v>88</v>
      </c>
      <c r="H36">
        <v>0</v>
      </c>
      <c r="I36" t="s">
        <v>19</v>
      </c>
      <c r="J36">
        <v>10</v>
      </c>
      <c r="K36">
        <v>80</v>
      </c>
      <c r="L36">
        <v>0</v>
      </c>
      <c r="M36" t="s">
        <v>19</v>
      </c>
      <c r="N36">
        <v>2</v>
      </c>
      <c r="O36">
        <v>16</v>
      </c>
      <c r="P36">
        <v>0</v>
      </c>
      <c r="Y36" t="s">
        <v>19</v>
      </c>
      <c r="Z36">
        <v>4</v>
      </c>
      <c r="AA36">
        <v>32</v>
      </c>
      <c r="AB36">
        <v>0</v>
      </c>
      <c r="AC36" t="s">
        <v>114</v>
      </c>
      <c r="AD36">
        <v>12</v>
      </c>
      <c r="AE36">
        <v>96</v>
      </c>
      <c r="AF36">
        <v>0</v>
      </c>
      <c r="AG36" t="s">
        <v>44</v>
      </c>
      <c r="AH36">
        <v>4</v>
      </c>
      <c r="AI36">
        <v>32</v>
      </c>
      <c r="AJ36">
        <v>0</v>
      </c>
      <c r="AO36" t="s">
        <v>19</v>
      </c>
      <c r="AP36">
        <v>10</v>
      </c>
      <c r="AQ36">
        <v>80</v>
      </c>
      <c r="AR36">
        <v>0</v>
      </c>
      <c r="BE36" t="s">
        <v>39</v>
      </c>
      <c r="BF36">
        <v>1</v>
      </c>
      <c r="BG36">
        <v>8</v>
      </c>
      <c r="BH36">
        <v>0</v>
      </c>
      <c r="BI36" t="s">
        <v>85</v>
      </c>
      <c r="BJ36">
        <v>1</v>
      </c>
      <c r="BK36">
        <v>8</v>
      </c>
      <c r="BL36">
        <v>0</v>
      </c>
      <c r="BM36" t="s">
        <v>21</v>
      </c>
      <c r="BN36">
        <v>3</v>
      </c>
      <c r="BO36">
        <v>24</v>
      </c>
      <c r="BP36">
        <v>0</v>
      </c>
      <c r="BU36" t="s">
        <v>85</v>
      </c>
      <c r="BV36">
        <v>9</v>
      </c>
      <c r="BW36">
        <v>72</v>
      </c>
      <c r="BX36">
        <v>0</v>
      </c>
      <c r="BY36" t="s">
        <v>39</v>
      </c>
      <c r="BZ36">
        <v>6</v>
      </c>
      <c r="CA36">
        <v>48</v>
      </c>
      <c r="CB36">
        <v>0</v>
      </c>
      <c r="CC36" t="s">
        <v>19</v>
      </c>
      <c r="CD36">
        <v>5</v>
      </c>
      <c r="CE36">
        <v>40</v>
      </c>
      <c r="CF36">
        <v>0</v>
      </c>
      <c r="CG36" t="s">
        <v>19</v>
      </c>
      <c r="CH36">
        <v>10</v>
      </c>
      <c r="CI36">
        <v>80</v>
      </c>
      <c r="CJ36">
        <v>0</v>
      </c>
      <c r="CK36" t="s">
        <v>44</v>
      </c>
      <c r="CL36">
        <v>9</v>
      </c>
      <c r="CM36">
        <v>76</v>
      </c>
      <c r="CN36">
        <v>0</v>
      </c>
      <c r="CO36" t="s">
        <v>44</v>
      </c>
      <c r="CP36">
        <v>2</v>
      </c>
      <c r="CQ36">
        <v>16</v>
      </c>
      <c r="CR36">
        <v>0</v>
      </c>
      <c r="CS36" t="s">
        <v>18</v>
      </c>
      <c r="CT36">
        <v>3</v>
      </c>
      <c r="CU36">
        <v>24</v>
      </c>
      <c r="CV36">
        <v>0</v>
      </c>
    </row>
    <row r="37" spans="1:103" x14ac:dyDescent="0.15">
      <c r="A37" t="s">
        <v>21</v>
      </c>
      <c r="B37">
        <v>5</v>
      </c>
      <c r="C37">
        <v>40</v>
      </c>
      <c r="D37">
        <v>0</v>
      </c>
      <c r="E37" t="s">
        <v>39</v>
      </c>
      <c r="F37">
        <v>9</v>
      </c>
      <c r="G37">
        <v>72</v>
      </c>
      <c r="H37">
        <v>0</v>
      </c>
      <c r="I37" t="s">
        <v>85</v>
      </c>
      <c r="J37">
        <v>8</v>
      </c>
      <c r="K37">
        <v>76</v>
      </c>
      <c r="L37">
        <v>0</v>
      </c>
      <c r="AC37" t="s">
        <v>19</v>
      </c>
      <c r="AD37">
        <v>11</v>
      </c>
      <c r="AE37">
        <v>88</v>
      </c>
      <c r="AF37">
        <v>0</v>
      </c>
      <c r="AG37" t="s">
        <v>21</v>
      </c>
      <c r="AH37">
        <v>2</v>
      </c>
      <c r="AI37">
        <v>16</v>
      </c>
      <c r="AJ37">
        <v>0</v>
      </c>
      <c r="AO37" t="s">
        <v>85</v>
      </c>
      <c r="AP37">
        <v>8</v>
      </c>
      <c r="AQ37">
        <v>72</v>
      </c>
      <c r="AR37">
        <v>0</v>
      </c>
      <c r="BU37" t="s">
        <v>32</v>
      </c>
      <c r="BV37">
        <v>9</v>
      </c>
      <c r="BW37">
        <v>72</v>
      </c>
      <c r="BX37">
        <v>0</v>
      </c>
      <c r="CC37" t="s">
        <v>39</v>
      </c>
      <c r="CD37">
        <v>1</v>
      </c>
      <c r="CE37">
        <v>8</v>
      </c>
      <c r="CF37">
        <v>0</v>
      </c>
      <c r="CG37" t="s">
        <v>18</v>
      </c>
      <c r="CH37">
        <v>6</v>
      </c>
      <c r="CI37">
        <v>48</v>
      </c>
      <c r="CJ37">
        <v>0</v>
      </c>
      <c r="CK37" t="s">
        <v>85</v>
      </c>
      <c r="CL37">
        <v>6</v>
      </c>
      <c r="CM37">
        <v>48</v>
      </c>
      <c r="CN37">
        <v>0</v>
      </c>
      <c r="CO37" t="s">
        <v>85</v>
      </c>
      <c r="CP37">
        <v>1</v>
      </c>
      <c r="CQ37">
        <v>8</v>
      </c>
      <c r="CR37">
        <v>0</v>
      </c>
      <c r="CS37" t="s">
        <v>85</v>
      </c>
      <c r="CT37">
        <v>1</v>
      </c>
      <c r="CU37">
        <v>8</v>
      </c>
      <c r="CV37">
        <v>0</v>
      </c>
    </row>
    <row r="39" spans="1:103" x14ac:dyDescent="0.15">
      <c r="A39" t="s">
        <v>1633</v>
      </c>
      <c r="B39">
        <v>931</v>
      </c>
      <c r="C39">
        <v>7954</v>
      </c>
      <c r="D39">
        <v>28</v>
      </c>
      <c r="E39" t="s">
        <v>1633</v>
      </c>
      <c r="F39">
        <v>3203</v>
      </c>
      <c r="G39">
        <v>28038</v>
      </c>
      <c r="H39">
        <v>150</v>
      </c>
      <c r="I39" t="s">
        <v>1633</v>
      </c>
      <c r="J39">
        <v>3314</v>
      </c>
      <c r="K39">
        <v>30998</v>
      </c>
      <c r="L39">
        <v>341</v>
      </c>
      <c r="M39" t="s">
        <v>1633</v>
      </c>
      <c r="N39">
        <v>1077</v>
      </c>
      <c r="O39">
        <v>9350</v>
      </c>
      <c r="P39">
        <v>39</v>
      </c>
      <c r="Q39" t="s">
        <v>1633</v>
      </c>
      <c r="R39">
        <v>1856</v>
      </c>
      <c r="S39">
        <v>15422</v>
      </c>
      <c r="T39">
        <v>29</v>
      </c>
      <c r="U39" t="s">
        <v>1633</v>
      </c>
      <c r="V39">
        <v>561</v>
      </c>
      <c r="W39">
        <v>5270</v>
      </c>
      <c r="X39">
        <v>65</v>
      </c>
      <c r="Y39" t="s">
        <v>1633</v>
      </c>
      <c r="Z39">
        <v>1927</v>
      </c>
      <c r="AA39">
        <v>17274</v>
      </c>
      <c r="AB39">
        <v>128</v>
      </c>
      <c r="AC39" t="s">
        <v>1633</v>
      </c>
      <c r="AD39">
        <v>2082</v>
      </c>
      <c r="AE39">
        <v>18000</v>
      </c>
      <c r="AF39">
        <v>80</v>
      </c>
      <c r="AG39" t="s">
        <v>1633</v>
      </c>
      <c r="AH39">
        <v>2222</v>
      </c>
      <c r="AI39">
        <v>18808</v>
      </c>
      <c r="AJ39">
        <v>63</v>
      </c>
      <c r="AK39" t="s">
        <v>1633</v>
      </c>
      <c r="AL39">
        <v>536</v>
      </c>
      <c r="AM39">
        <v>4488</v>
      </c>
      <c r="AN39">
        <v>12</v>
      </c>
      <c r="AO39" t="s">
        <v>1633</v>
      </c>
      <c r="AP39">
        <v>2208</v>
      </c>
      <c r="AQ39">
        <v>19308</v>
      </c>
      <c r="AR39">
        <v>114</v>
      </c>
      <c r="AS39" t="s">
        <v>1633</v>
      </c>
      <c r="AT39">
        <v>827</v>
      </c>
      <c r="AU39">
        <v>7442</v>
      </c>
      <c r="AV39">
        <v>63</v>
      </c>
      <c r="AW39" t="s">
        <v>1633</v>
      </c>
      <c r="AX39">
        <v>1102</v>
      </c>
      <c r="AY39">
        <v>9208</v>
      </c>
      <c r="AZ39">
        <v>20</v>
      </c>
      <c r="BA39" t="s">
        <v>1633</v>
      </c>
      <c r="BB39">
        <v>445</v>
      </c>
      <c r="BC39">
        <v>3926</v>
      </c>
      <c r="BD39">
        <v>22</v>
      </c>
      <c r="BE39" t="s">
        <v>1633</v>
      </c>
      <c r="BF39">
        <v>1236</v>
      </c>
      <c r="BG39">
        <v>10668</v>
      </c>
      <c r="BH39">
        <v>48</v>
      </c>
      <c r="BI39" t="s">
        <v>1633</v>
      </c>
      <c r="BJ39">
        <v>1073</v>
      </c>
      <c r="BK39">
        <v>9394</v>
      </c>
      <c r="BL39">
        <v>64</v>
      </c>
      <c r="BM39" t="s">
        <v>1633</v>
      </c>
      <c r="BN39">
        <v>1266</v>
      </c>
      <c r="BO39">
        <v>11000</v>
      </c>
      <c r="BP39">
        <v>55</v>
      </c>
      <c r="BQ39" t="s">
        <v>1633</v>
      </c>
      <c r="BR39">
        <v>1647</v>
      </c>
      <c r="BS39">
        <v>14102</v>
      </c>
      <c r="BT39">
        <v>67</v>
      </c>
      <c r="BU39" t="s">
        <v>1633</v>
      </c>
      <c r="BV39">
        <v>3024</v>
      </c>
      <c r="BW39">
        <v>26144</v>
      </c>
      <c r="BX39">
        <v>116</v>
      </c>
      <c r="BY39" t="s">
        <v>1633</v>
      </c>
      <c r="BZ39">
        <v>2770</v>
      </c>
      <c r="CA39">
        <v>24484</v>
      </c>
      <c r="CB39">
        <v>173</v>
      </c>
      <c r="CC39" t="s">
        <v>1633</v>
      </c>
      <c r="CD39">
        <v>2503</v>
      </c>
      <c r="CE39">
        <v>23064</v>
      </c>
      <c r="CF39">
        <v>221</v>
      </c>
      <c r="CG39" t="s">
        <v>1633</v>
      </c>
      <c r="CH39">
        <v>1466</v>
      </c>
      <c r="CI39">
        <v>12662</v>
      </c>
      <c r="CJ39">
        <v>47</v>
      </c>
      <c r="CK39" t="s">
        <v>1633</v>
      </c>
      <c r="CL39">
        <v>2718</v>
      </c>
      <c r="CM39">
        <v>25056</v>
      </c>
      <c r="CN39">
        <v>269</v>
      </c>
      <c r="CO39" t="s">
        <v>1633</v>
      </c>
      <c r="CP39">
        <v>3357</v>
      </c>
      <c r="CQ39">
        <v>30080</v>
      </c>
      <c r="CR39">
        <v>253</v>
      </c>
      <c r="CS39" t="s">
        <v>1633</v>
      </c>
      <c r="CT39">
        <v>940</v>
      </c>
      <c r="CU39">
        <v>8266</v>
      </c>
      <c r="CV39">
        <v>53</v>
      </c>
      <c r="CW39">
        <v>1</v>
      </c>
      <c r="CX39" t="s">
        <v>113</v>
      </c>
      <c r="CY39" t="str">
        <f>"3."&amp;CW39&amp;CX39</f>
        <v>3.1党史·党建</v>
      </c>
    </row>
  </sheetData>
  <sortState ref="CS2:CV1048576">
    <sortCondition descending="1" ref="CU2:CU68"/>
  </sortState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Z20"/>
  <sheetViews>
    <sheetView workbookViewId="0">
      <selection activeCell="C43" sqref="C43"/>
    </sheetView>
  </sheetViews>
  <sheetFormatPr defaultRowHeight="13.5" x14ac:dyDescent="0.15"/>
  <cols>
    <col min="3" max="3" width="9" style="11"/>
    <col min="6" max="6" width="9" style="11"/>
    <col min="9" max="9" width="9" style="11"/>
    <col min="12" max="12" width="9" style="11"/>
    <col min="15" max="15" width="9" style="11"/>
    <col min="18" max="18" width="9" style="11"/>
    <col min="21" max="21" width="9" style="11"/>
    <col min="24" max="24" width="9" style="11"/>
    <col min="27" max="27" width="9" style="11"/>
    <col min="30" max="30" width="9" style="11"/>
    <col min="33" max="33" width="9" style="11"/>
    <col min="36" max="36" width="9" style="11"/>
    <col min="39" max="39" width="9" style="11"/>
    <col min="42" max="42" width="9" style="11"/>
    <col min="45" max="45" width="9" style="11"/>
    <col min="48" max="48" width="9" style="11"/>
    <col min="51" max="51" width="9" style="11"/>
    <col min="54" max="54" width="9" style="11"/>
    <col min="57" max="57" width="9" style="11"/>
    <col min="60" max="60" width="9" style="11"/>
    <col min="63" max="63" width="9" style="11"/>
    <col min="66" max="66" width="9" style="11"/>
    <col min="69" max="69" width="9" style="11"/>
    <col min="72" max="72" width="9" style="11"/>
    <col min="75" max="75" width="9" style="11"/>
    <col min="78" max="78" width="9" style="11"/>
  </cols>
  <sheetData>
    <row r="1" spans="1:78" s="1" customFormat="1" ht="36" customHeight="1" x14ac:dyDescent="0.15">
      <c r="A1" s="1" t="s">
        <v>1634</v>
      </c>
      <c r="B1" s="1" t="s">
        <v>113</v>
      </c>
      <c r="C1" s="10" t="s">
        <v>1778</v>
      </c>
      <c r="D1" s="1" t="s">
        <v>1634</v>
      </c>
      <c r="E1" s="1" t="s">
        <v>70</v>
      </c>
      <c r="F1" s="10" t="s">
        <v>1778</v>
      </c>
      <c r="G1" s="1" t="s">
        <v>1634</v>
      </c>
      <c r="H1" s="1" t="s">
        <v>69</v>
      </c>
      <c r="I1" s="10" t="s">
        <v>1778</v>
      </c>
      <c r="J1" s="1" t="s">
        <v>1634</v>
      </c>
      <c r="K1" s="1" t="s">
        <v>74</v>
      </c>
      <c r="L1" s="10" t="s">
        <v>1778</v>
      </c>
      <c r="M1" s="1" t="s">
        <v>1634</v>
      </c>
      <c r="N1" s="1" t="s">
        <v>51</v>
      </c>
      <c r="O1" s="10" t="s">
        <v>1778</v>
      </c>
      <c r="P1" s="1" t="s">
        <v>1634</v>
      </c>
      <c r="Q1" s="1" t="s">
        <v>83</v>
      </c>
      <c r="R1" s="10" t="s">
        <v>1778</v>
      </c>
      <c r="S1" s="1" t="s">
        <v>1634</v>
      </c>
      <c r="T1" s="1" t="s">
        <v>64</v>
      </c>
      <c r="U1" s="10" t="s">
        <v>1778</v>
      </c>
      <c r="V1" s="1" t="s">
        <v>1634</v>
      </c>
      <c r="W1" s="1" t="s">
        <v>63</v>
      </c>
      <c r="X1" s="10" t="s">
        <v>1778</v>
      </c>
      <c r="Y1" s="1" t="s">
        <v>1634</v>
      </c>
      <c r="Z1" s="1" t="s">
        <v>1016</v>
      </c>
      <c r="AA1" s="10" t="s">
        <v>1778</v>
      </c>
      <c r="AB1" s="1" t="s">
        <v>1634</v>
      </c>
      <c r="AC1" s="1" t="s">
        <v>73</v>
      </c>
      <c r="AD1" s="10" t="s">
        <v>1778</v>
      </c>
      <c r="AE1" s="1" t="s">
        <v>1634</v>
      </c>
      <c r="AF1" s="1" t="s">
        <v>72</v>
      </c>
      <c r="AG1" s="10" t="s">
        <v>1778</v>
      </c>
      <c r="AH1" s="1" t="s">
        <v>1634</v>
      </c>
      <c r="AI1" s="1" t="s">
        <v>82</v>
      </c>
      <c r="AJ1" s="10" t="s">
        <v>1778</v>
      </c>
      <c r="AK1" s="1" t="s">
        <v>1634</v>
      </c>
      <c r="AL1" s="1" t="s">
        <v>98</v>
      </c>
      <c r="AM1" s="10" t="s">
        <v>1778</v>
      </c>
      <c r="AN1" s="1" t="s">
        <v>1634</v>
      </c>
      <c r="AO1" s="1" t="s">
        <v>65</v>
      </c>
      <c r="AP1" s="10" t="s">
        <v>1778</v>
      </c>
      <c r="AQ1" s="1" t="s">
        <v>1634</v>
      </c>
      <c r="AR1" s="1" t="s">
        <v>97</v>
      </c>
      <c r="AS1" s="10" t="s">
        <v>1778</v>
      </c>
      <c r="AT1" s="1" t="s">
        <v>1634</v>
      </c>
      <c r="AU1" s="1" t="s">
        <v>93</v>
      </c>
      <c r="AV1" s="10" t="s">
        <v>1778</v>
      </c>
      <c r="AW1" s="1" t="s">
        <v>1634</v>
      </c>
      <c r="AX1" s="1" t="s">
        <v>96</v>
      </c>
      <c r="AY1" s="10" t="s">
        <v>1778</v>
      </c>
      <c r="AZ1" s="1" t="s">
        <v>1634</v>
      </c>
      <c r="BA1" s="1" t="s">
        <v>1</v>
      </c>
      <c r="BB1" s="10" t="s">
        <v>1778</v>
      </c>
      <c r="BC1" s="1" t="s">
        <v>1634</v>
      </c>
      <c r="BD1" s="1" t="s">
        <v>68</v>
      </c>
      <c r="BE1" s="10" t="s">
        <v>1778</v>
      </c>
      <c r="BF1" s="1" t="s">
        <v>1634</v>
      </c>
      <c r="BG1" s="1" t="s">
        <v>95</v>
      </c>
      <c r="BH1" s="10" t="s">
        <v>1778</v>
      </c>
      <c r="BI1" s="1" t="s">
        <v>1634</v>
      </c>
      <c r="BJ1" s="1" t="s">
        <v>75</v>
      </c>
      <c r="BK1" s="10" t="s">
        <v>1778</v>
      </c>
      <c r="BL1" s="1" t="s">
        <v>1634</v>
      </c>
      <c r="BM1" s="1" t="s">
        <v>102</v>
      </c>
      <c r="BN1" s="10" t="s">
        <v>1778</v>
      </c>
      <c r="BO1" s="1" t="s">
        <v>1634</v>
      </c>
      <c r="BP1" s="1" t="s">
        <v>78</v>
      </c>
      <c r="BQ1" s="10" t="s">
        <v>1778</v>
      </c>
      <c r="BR1" s="1" t="s">
        <v>1634</v>
      </c>
      <c r="BS1" s="1" t="s">
        <v>77</v>
      </c>
      <c r="BT1" s="10" t="s">
        <v>1778</v>
      </c>
      <c r="BU1" s="1" t="s">
        <v>1634</v>
      </c>
      <c r="BV1" s="1" t="s">
        <v>91</v>
      </c>
      <c r="BW1" s="10" t="s">
        <v>1778</v>
      </c>
      <c r="BX1" s="1" t="s">
        <v>1634</v>
      </c>
      <c r="BY1" s="1" t="s">
        <v>1633</v>
      </c>
      <c r="BZ1" s="10" t="s">
        <v>1778</v>
      </c>
    </row>
    <row r="2" spans="1:78" x14ac:dyDescent="0.15">
      <c r="A2">
        <v>2011</v>
      </c>
      <c r="B2">
        <v>4</v>
      </c>
      <c r="C2" s="11">
        <f>B2/B12 * 100</f>
        <v>4.4444444444444446</v>
      </c>
      <c r="D2">
        <v>2011</v>
      </c>
      <c r="E2">
        <v>16</v>
      </c>
      <c r="F2" s="11">
        <f>E2/E12 * 100</f>
        <v>4.6109510086455332</v>
      </c>
      <c r="G2">
        <v>2011</v>
      </c>
      <c r="H2">
        <v>15</v>
      </c>
      <c r="I2" s="11">
        <f>H2/H12 * 100</f>
        <v>4.0871934604904636</v>
      </c>
      <c r="J2">
        <v>2011</v>
      </c>
      <c r="K2">
        <v>3</v>
      </c>
      <c r="L2" s="11">
        <f>K2/K12 * 100</f>
        <v>3.0303030303030303</v>
      </c>
      <c r="M2">
        <v>2011</v>
      </c>
      <c r="N2">
        <v>5</v>
      </c>
      <c r="O2" s="11">
        <f>N2/N12 * 100</f>
        <v>2.9411764705882351</v>
      </c>
      <c r="P2">
        <v>2011</v>
      </c>
      <c r="Q2">
        <v>4</v>
      </c>
      <c r="R2" s="11">
        <f>Q2/Q12 * 100</f>
        <v>10.810810810810811</v>
      </c>
      <c r="S2">
        <v>2011</v>
      </c>
      <c r="T2">
        <v>8</v>
      </c>
      <c r="U2" s="11">
        <f>T2/T12 * 100</f>
        <v>3.7037037037037033</v>
      </c>
      <c r="V2">
        <v>2011</v>
      </c>
      <c r="W2">
        <v>4</v>
      </c>
      <c r="X2" s="11">
        <f>W2/W12 * 100</f>
        <v>2.2988505747126435</v>
      </c>
      <c r="Y2">
        <v>2011</v>
      </c>
      <c r="Z2">
        <v>14</v>
      </c>
      <c r="AA2" s="11">
        <f>Z2/Z12 * 100</f>
        <v>6.4220183486238538</v>
      </c>
      <c r="AB2">
        <v>2011</v>
      </c>
      <c r="AC2">
        <v>4</v>
      </c>
      <c r="AD2" s="11">
        <f>AC2/AC12 * 100</f>
        <v>8</v>
      </c>
      <c r="AE2">
        <v>2011</v>
      </c>
      <c r="AF2">
        <v>8</v>
      </c>
      <c r="AG2" s="11">
        <f>AF2/AF12 * 100</f>
        <v>3.6363636363636362</v>
      </c>
      <c r="AH2">
        <v>2011</v>
      </c>
      <c r="AI2">
        <v>2</v>
      </c>
      <c r="AJ2" s="11">
        <f>AI2/AI12 * 100</f>
        <v>2.8571428571428572</v>
      </c>
      <c r="AK2">
        <v>2011</v>
      </c>
      <c r="AL2">
        <v>6</v>
      </c>
      <c r="AM2" s="11">
        <f>AL2/AL12 * 100</f>
        <v>6.1855670103092786</v>
      </c>
      <c r="AN2">
        <v>2011</v>
      </c>
      <c r="AO2">
        <v>3</v>
      </c>
      <c r="AP2" s="11">
        <f>AO2/AO12 * 100</f>
        <v>7.3170731707317067</v>
      </c>
      <c r="AQ2">
        <v>2011</v>
      </c>
      <c r="AR2">
        <v>2</v>
      </c>
      <c r="AS2" s="11">
        <f>AR2/AR12 * 100</f>
        <v>1.5625</v>
      </c>
      <c r="AT2">
        <v>2011</v>
      </c>
      <c r="AU2">
        <v>4</v>
      </c>
      <c r="AV2" s="11">
        <f>AU2/AU12 * 100</f>
        <v>3.7383177570093453</v>
      </c>
      <c r="AW2">
        <v>2011</v>
      </c>
      <c r="AX2">
        <v>1</v>
      </c>
      <c r="AY2" s="11">
        <f>AX2/AX12 * 100</f>
        <v>0.94339622641509435</v>
      </c>
      <c r="AZ2">
        <v>2011</v>
      </c>
      <c r="BA2">
        <v>5</v>
      </c>
      <c r="BB2" s="11">
        <f>BA2/BA12 * 100</f>
        <v>3.3783783783783785</v>
      </c>
      <c r="BC2">
        <v>2011</v>
      </c>
      <c r="BD2">
        <v>13</v>
      </c>
      <c r="BE2" s="11">
        <f>BD2/BD12 * 100</f>
        <v>3.9877300613496933</v>
      </c>
      <c r="BF2">
        <v>2011</v>
      </c>
      <c r="BG2">
        <v>6</v>
      </c>
      <c r="BH2" s="11">
        <f>BG2/BG12 * 100</f>
        <v>2.2641509433962264</v>
      </c>
      <c r="BI2">
        <v>2011</v>
      </c>
      <c r="BJ2">
        <v>5</v>
      </c>
      <c r="BK2" s="11">
        <f>BJ2/BJ12 * 100</f>
        <v>2.0242914979757085</v>
      </c>
      <c r="BL2">
        <v>2011</v>
      </c>
      <c r="BM2">
        <v>8</v>
      </c>
      <c r="BN2" s="11">
        <f>BM2/BM12 * 100</f>
        <v>5.5944055944055942</v>
      </c>
      <c r="BO2">
        <v>2011</v>
      </c>
      <c r="BP2">
        <v>11</v>
      </c>
      <c r="BQ2" s="11">
        <f>BP2/BP12 * 100</f>
        <v>4.1509433962264151</v>
      </c>
      <c r="BR2">
        <v>2011</v>
      </c>
      <c r="BS2">
        <v>14</v>
      </c>
      <c r="BT2" s="11">
        <f>BS2/BS12 * 100</f>
        <v>3.8567493112947657</v>
      </c>
      <c r="BU2">
        <v>2011</v>
      </c>
      <c r="BV2">
        <v>10</v>
      </c>
      <c r="BW2" s="11">
        <f>BV2/BV12 * 100</f>
        <v>9.6153846153846168</v>
      </c>
      <c r="BX2">
        <v>2011</v>
      </c>
      <c r="BY2">
        <v>175</v>
      </c>
      <c r="BZ2" s="11">
        <f>BY2/BY12 * 100</f>
        <v>3.9790814006366535</v>
      </c>
    </row>
    <row r="3" spans="1:78" x14ac:dyDescent="0.15">
      <c r="A3">
        <v>2012</v>
      </c>
      <c r="B3">
        <v>3</v>
      </c>
      <c r="C3" s="11">
        <f t="shared" ref="C3:F9" si="0">B3/B13 * 100</f>
        <v>3.225806451612903</v>
      </c>
      <c r="D3">
        <v>2012</v>
      </c>
      <c r="E3">
        <v>13</v>
      </c>
      <c r="F3" s="11">
        <f t="shared" si="0"/>
        <v>3.5519125683060109</v>
      </c>
      <c r="G3">
        <v>2012</v>
      </c>
      <c r="H3">
        <v>21</v>
      </c>
      <c r="I3" s="11">
        <f t="shared" ref="I3:L3" si="1">H3/H13 * 100</f>
        <v>5.25</v>
      </c>
      <c r="J3">
        <v>2012</v>
      </c>
      <c r="K3">
        <v>2</v>
      </c>
      <c r="L3" s="11">
        <f t="shared" si="1"/>
        <v>1.9801980198019802</v>
      </c>
      <c r="M3">
        <v>2012</v>
      </c>
      <c r="N3">
        <v>3</v>
      </c>
      <c r="O3" s="11">
        <f t="shared" ref="O3:R3" si="2">N3/N13 * 100</f>
        <v>1.5957446808510638</v>
      </c>
      <c r="P3">
        <v>2012</v>
      </c>
      <c r="Q3">
        <v>5</v>
      </c>
      <c r="R3" s="11">
        <f t="shared" si="2"/>
        <v>7.8125</v>
      </c>
      <c r="S3">
        <v>2012</v>
      </c>
      <c r="T3">
        <v>16</v>
      </c>
      <c r="U3" s="11">
        <f t="shared" ref="U3:X3" si="3">T3/T13 * 100</f>
        <v>6.866952789699571</v>
      </c>
      <c r="V3">
        <v>2012</v>
      </c>
      <c r="W3">
        <v>5</v>
      </c>
      <c r="X3" s="11">
        <f t="shared" si="3"/>
        <v>2.1834061135371177</v>
      </c>
      <c r="Y3">
        <v>2012</v>
      </c>
      <c r="Z3">
        <v>22</v>
      </c>
      <c r="AA3" s="11">
        <f t="shared" ref="AA3:AD3" si="4">Z3/Z13 * 100</f>
        <v>8.3018867924528301</v>
      </c>
      <c r="AB3">
        <v>2012</v>
      </c>
      <c r="AC3">
        <v>4</v>
      </c>
      <c r="AD3" s="11">
        <f t="shared" si="4"/>
        <v>6.666666666666667</v>
      </c>
      <c r="AE3">
        <v>2012</v>
      </c>
      <c r="AF3">
        <v>6</v>
      </c>
      <c r="AG3" s="11">
        <f t="shared" ref="AG3:AJ3" si="5">AF3/AF13 * 100</f>
        <v>2.5316455696202533</v>
      </c>
      <c r="AH3">
        <v>2012</v>
      </c>
      <c r="AI3">
        <v>1</v>
      </c>
      <c r="AJ3" s="11">
        <f t="shared" si="5"/>
        <v>1.3157894736842104</v>
      </c>
      <c r="AK3">
        <v>2012</v>
      </c>
      <c r="AL3">
        <v>6</v>
      </c>
      <c r="AM3" s="11">
        <f t="shared" ref="AM3:AP3" si="6">AL3/AL13 * 100</f>
        <v>5.6074766355140184</v>
      </c>
      <c r="AN3">
        <v>2012</v>
      </c>
      <c r="AO3">
        <v>1</v>
      </c>
      <c r="AP3" s="11">
        <f t="shared" si="6"/>
        <v>2.3809523809523809</v>
      </c>
      <c r="AQ3">
        <v>2012</v>
      </c>
      <c r="AR3">
        <v>3</v>
      </c>
      <c r="AS3" s="11">
        <f t="shared" ref="AS3:AV3" si="7">AR3/AR13 * 100</f>
        <v>2.2556390977443606</v>
      </c>
      <c r="AT3">
        <v>2012</v>
      </c>
      <c r="AU3">
        <v>3</v>
      </c>
      <c r="AV3" s="11">
        <f t="shared" si="7"/>
        <v>2.5210084033613445</v>
      </c>
      <c r="AW3">
        <v>2012</v>
      </c>
      <c r="AX3">
        <v>7</v>
      </c>
      <c r="AY3" s="11">
        <f t="shared" ref="AY3:BB3" si="8">AX3/AX13 * 100</f>
        <v>5.8823529411764701</v>
      </c>
      <c r="AZ3">
        <v>2012</v>
      </c>
      <c r="BA3">
        <v>2</v>
      </c>
      <c r="BB3" s="11">
        <f t="shared" si="8"/>
        <v>1.3986013986013985</v>
      </c>
      <c r="BC3">
        <v>2012</v>
      </c>
      <c r="BD3">
        <v>10</v>
      </c>
      <c r="BE3" s="11">
        <f t="shared" ref="BE3:BH3" si="9">BD3/BD13 * 100</f>
        <v>2.6455026455026456</v>
      </c>
      <c r="BF3">
        <v>2012</v>
      </c>
      <c r="BG3">
        <v>5</v>
      </c>
      <c r="BH3" s="11">
        <f t="shared" si="9"/>
        <v>1.6556291390728477</v>
      </c>
      <c r="BI3">
        <v>2012</v>
      </c>
      <c r="BJ3">
        <v>8</v>
      </c>
      <c r="BK3" s="11">
        <f t="shared" ref="BK3:BN3" si="10">BJ3/BJ13 * 100</f>
        <v>2.5559105431309903</v>
      </c>
      <c r="BL3">
        <v>2012</v>
      </c>
      <c r="BM3">
        <v>4</v>
      </c>
      <c r="BN3" s="11">
        <f t="shared" si="10"/>
        <v>2.4691358024691357</v>
      </c>
      <c r="BO3">
        <v>2012</v>
      </c>
      <c r="BP3">
        <v>14</v>
      </c>
      <c r="BQ3" s="11">
        <f t="shared" ref="BQ3:BT3" si="11">BP3/BP13 * 100</f>
        <v>4.895104895104895</v>
      </c>
      <c r="BR3">
        <v>2012</v>
      </c>
      <c r="BS3">
        <v>12</v>
      </c>
      <c r="BT3" s="11">
        <f t="shared" si="11"/>
        <v>3</v>
      </c>
      <c r="BU3">
        <v>2012</v>
      </c>
      <c r="BV3">
        <v>5</v>
      </c>
      <c r="BW3" s="11">
        <f t="shared" ref="BW3" si="12">BV3/BV13 * 100</f>
        <v>4.6296296296296298</v>
      </c>
      <c r="BX3">
        <v>2012</v>
      </c>
      <c r="BY3">
        <v>181</v>
      </c>
      <c r="BZ3" s="11">
        <f t="shared" ref="BZ3:BZ9" si="13">BY3/BY13 * 100</f>
        <v>3.6758732737611695</v>
      </c>
    </row>
    <row r="4" spans="1:78" x14ac:dyDescent="0.15">
      <c r="A4">
        <v>2013</v>
      </c>
      <c r="B4">
        <v>6</v>
      </c>
      <c r="C4" s="11">
        <f t="shared" si="0"/>
        <v>5.4054054054054053</v>
      </c>
      <c r="D4">
        <v>2013</v>
      </c>
      <c r="E4">
        <v>11</v>
      </c>
      <c r="F4" s="11">
        <f t="shared" si="0"/>
        <v>2.7568922305764412</v>
      </c>
      <c r="G4">
        <v>2013</v>
      </c>
      <c r="H4">
        <v>17</v>
      </c>
      <c r="I4" s="11">
        <f t="shared" ref="I4:L4" si="14">H4/H14 * 100</f>
        <v>3.9906103286384975</v>
      </c>
      <c r="J4">
        <v>2013</v>
      </c>
      <c r="K4">
        <v>3</v>
      </c>
      <c r="L4" s="11">
        <f t="shared" si="14"/>
        <v>2.34375</v>
      </c>
      <c r="M4">
        <v>2013</v>
      </c>
      <c r="N4">
        <v>8</v>
      </c>
      <c r="O4" s="11">
        <f t="shared" ref="O4:R4" si="15">N4/N14 * 100</f>
        <v>3.5242290748898681</v>
      </c>
      <c r="P4">
        <v>2013</v>
      </c>
      <c r="Q4">
        <v>4</v>
      </c>
      <c r="R4" s="11">
        <f t="shared" si="15"/>
        <v>6.8965517241379306</v>
      </c>
      <c r="S4">
        <v>2013</v>
      </c>
      <c r="T4">
        <v>11</v>
      </c>
      <c r="U4" s="11">
        <f t="shared" ref="U4:X4" si="16">T4/T14 * 100</f>
        <v>4.8672566371681416</v>
      </c>
      <c r="V4">
        <v>2013</v>
      </c>
      <c r="W4">
        <v>8</v>
      </c>
      <c r="X4" s="11">
        <f t="shared" si="16"/>
        <v>3.2653061224489797</v>
      </c>
      <c r="Y4">
        <v>2013</v>
      </c>
      <c r="Z4">
        <v>17</v>
      </c>
      <c r="AA4" s="11">
        <f t="shared" ref="AA4" si="17">Z4/Z14 * 100</f>
        <v>6.666666666666667</v>
      </c>
      <c r="AB4">
        <v>2013</v>
      </c>
      <c r="AC4">
        <v>0</v>
      </c>
      <c r="AD4" s="11">
        <v>0</v>
      </c>
      <c r="AE4">
        <v>2013</v>
      </c>
      <c r="AF4">
        <v>9</v>
      </c>
      <c r="AG4" s="11">
        <f t="shared" ref="AG4:AJ4" si="18">AF4/AF14 * 100</f>
        <v>3.2846715328467155</v>
      </c>
      <c r="AH4">
        <v>2013</v>
      </c>
      <c r="AI4">
        <v>4</v>
      </c>
      <c r="AJ4" s="11">
        <f t="shared" si="18"/>
        <v>3.9603960396039604</v>
      </c>
      <c r="AK4">
        <v>2013</v>
      </c>
      <c r="AL4">
        <v>6</v>
      </c>
      <c r="AM4" s="11">
        <f t="shared" ref="AM4:AP4" si="19">AL4/AL14 * 100</f>
        <v>4.8</v>
      </c>
      <c r="AN4">
        <v>2013</v>
      </c>
      <c r="AO4">
        <v>2</v>
      </c>
      <c r="AP4" s="11">
        <f t="shared" si="19"/>
        <v>3.8461538461538463</v>
      </c>
      <c r="AQ4">
        <v>2013</v>
      </c>
      <c r="AR4">
        <v>6</v>
      </c>
      <c r="AS4" s="11">
        <f t="shared" ref="AS4:AV4" si="20">AR4/AR14 * 100</f>
        <v>3.79746835443038</v>
      </c>
      <c r="AT4">
        <v>2013</v>
      </c>
      <c r="AU4">
        <v>4</v>
      </c>
      <c r="AV4" s="11">
        <f t="shared" si="20"/>
        <v>2.877697841726619</v>
      </c>
      <c r="AW4">
        <v>2013</v>
      </c>
      <c r="AX4">
        <v>7</v>
      </c>
      <c r="AY4" s="11">
        <f t="shared" ref="AY4:BB4" si="21">AX4/AX14 * 100</f>
        <v>4.6052631578947363</v>
      </c>
      <c r="AZ4">
        <v>2013</v>
      </c>
      <c r="BA4">
        <v>3</v>
      </c>
      <c r="BB4" s="11">
        <f t="shared" si="21"/>
        <v>1.7857142857142856</v>
      </c>
      <c r="BC4">
        <v>2013</v>
      </c>
      <c r="BD4">
        <v>22</v>
      </c>
      <c r="BE4" s="11">
        <f t="shared" ref="BE4:BH4" si="22">BD4/BD14 * 100</f>
        <v>5.7142857142857144</v>
      </c>
      <c r="BF4">
        <v>2013</v>
      </c>
      <c r="BG4">
        <v>12</v>
      </c>
      <c r="BH4" s="11">
        <f t="shared" si="22"/>
        <v>3.5502958579881656</v>
      </c>
      <c r="BI4">
        <v>2013</v>
      </c>
      <c r="BJ4">
        <v>9</v>
      </c>
      <c r="BK4" s="11">
        <f t="shared" ref="BK4:BN4" si="23">BJ4/BJ14 * 100</f>
        <v>3.0612244897959182</v>
      </c>
      <c r="BL4">
        <v>2013</v>
      </c>
      <c r="BM4">
        <v>8</v>
      </c>
      <c r="BN4" s="11">
        <f t="shared" si="23"/>
        <v>4.2105263157894735</v>
      </c>
      <c r="BO4">
        <v>2013</v>
      </c>
      <c r="BP4">
        <v>11</v>
      </c>
      <c r="BQ4" s="11">
        <f t="shared" ref="BQ4:BT4" si="24">BP4/BP14 * 100</f>
        <v>3.5143769968051117</v>
      </c>
      <c r="BR4">
        <v>2013</v>
      </c>
      <c r="BS4">
        <v>11</v>
      </c>
      <c r="BT4" s="11">
        <f t="shared" si="24"/>
        <v>2.6004728132387704</v>
      </c>
      <c r="BU4">
        <v>2013</v>
      </c>
      <c r="BV4">
        <v>13</v>
      </c>
      <c r="BW4" s="11">
        <f t="shared" ref="BW4" si="25">BV4/BV14 * 100</f>
        <v>11.818181818181818</v>
      </c>
      <c r="BX4">
        <v>2013</v>
      </c>
      <c r="BY4">
        <v>212</v>
      </c>
      <c r="BZ4" s="11">
        <f t="shared" si="13"/>
        <v>3.9508013417815881</v>
      </c>
    </row>
    <row r="5" spans="1:78" x14ac:dyDescent="0.15">
      <c r="A5">
        <v>2014</v>
      </c>
      <c r="B5">
        <v>5</v>
      </c>
      <c r="C5" s="11">
        <f t="shared" si="0"/>
        <v>4.2735042735042734</v>
      </c>
      <c r="D5">
        <v>2014</v>
      </c>
      <c r="E5">
        <v>8</v>
      </c>
      <c r="F5" s="11">
        <f t="shared" si="0"/>
        <v>2.0050125313283207</v>
      </c>
      <c r="G5">
        <v>2014</v>
      </c>
      <c r="H5">
        <v>17</v>
      </c>
      <c r="I5" s="11">
        <f t="shared" ref="I5:L5" si="26">H5/H15 * 100</f>
        <v>4.096385542168675</v>
      </c>
      <c r="J5">
        <v>2014</v>
      </c>
      <c r="K5">
        <v>3</v>
      </c>
      <c r="L5" s="11">
        <f t="shared" si="26"/>
        <v>2.2388059701492535</v>
      </c>
      <c r="M5">
        <v>2014</v>
      </c>
      <c r="N5">
        <v>7</v>
      </c>
      <c r="O5" s="11">
        <f t="shared" ref="O5:R5" si="27">N5/N15 * 100</f>
        <v>3.4146341463414638</v>
      </c>
      <c r="P5">
        <v>2014</v>
      </c>
      <c r="Q5">
        <v>4</v>
      </c>
      <c r="R5" s="11">
        <f t="shared" si="27"/>
        <v>6.25</v>
      </c>
      <c r="S5">
        <v>2014</v>
      </c>
      <c r="T5">
        <v>10</v>
      </c>
      <c r="U5" s="11">
        <f t="shared" ref="U5:X5" si="28">T5/T15 * 100</f>
        <v>4.2735042735042734</v>
      </c>
      <c r="V5">
        <v>2014</v>
      </c>
      <c r="W5">
        <v>8</v>
      </c>
      <c r="X5" s="11">
        <f t="shared" si="28"/>
        <v>2.9629629629629632</v>
      </c>
      <c r="Y5">
        <v>2014</v>
      </c>
      <c r="Z5">
        <v>15</v>
      </c>
      <c r="AA5" s="11">
        <f t="shared" ref="AA5:AD5" si="29">Z5/Z15 * 100</f>
        <v>5.2631578947368416</v>
      </c>
      <c r="AB5">
        <v>2014</v>
      </c>
      <c r="AC5">
        <v>3</v>
      </c>
      <c r="AD5" s="11">
        <f t="shared" si="29"/>
        <v>4.4117647058823533</v>
      </c>
      <c r="AE5">
        <v>2014</v>
      </c>
      <c r="AF5">
        <v>7</v>
      </c>
      <c r="AG5" s="11">
        <f t="shared" ref="AG5:AJ5" si="30">AF5/AF15 * 100</f>
        <v>2.4561403508771931</v>
      </c>
      <c r="AH5">
        <v>2014</v>
      </c>
      <c r="AI5">
        <v>1</v>
      </c>
      <c r="AJ5" s="11">
        <f t="shared" si="30"/>
        <v>1.0526315789473684</v>
      </c>
      <c r="AK5">
        <v>2014</v>
      </c>
      <c r="AL5">
        <v>6</v>
      </c>
      <c r="AM5" s="11">
        <f t="shared" ref="AM5:AP5" si="31">AL5/AL15 * 100</f>
        <v>4.5112781954887211</v>
      </c>
      <c r="AN5">
        <v>2014</v>
      </c>
      <c r="AO5">
        <v>1</v>
      </c>
      <c r="AP5" s="11">
        <f t="shared" si="31"/>
        <v>1.9607843137254901</v>
      </c>
      <c r="AQ5">
        <v>2014</v>
      </c>
      <c r="AR5">
        <v>5</v>
      </c>
      <c r="AS5" s="11">
        <f t="shared" ref="AS5:AV5" si="32">AR5/AR15 * 100</f>
        <v>3.3783783783783785</v>
      </c>
      <c r="AT5">
        <v>2014</v>
      </c>
      <c r="AU5">
        <v>4</v>
      </c>
      <c r="AV5" s="11">
        <f t="shared" si="32"/>
        <v>2.877697841726619</v>
      </c>
      <c r="AW5">
        <v>2014</v>
      </c>
      <c r="AX5">
        <v>7</v>
      </c>
      <c r="AY5" s="11">
        <f t="shared" ref="AY5:BB5" si="33">AX5/AX15 * 100</f>
        <v>4.4871794871794872</v>
      </c>
      <c r="AZ5">
        <v>2014</v>
      </c>
      <c r="BA5">
        <v>5</v>
      </c>
      <c r="BB5" s="11">
        <f t="shared" si="33"/>
        <v>2.8248587570621471</v>
      </c>
      <c r="BC5">
        <v>2014</v>
      </c>
      <c r="BD5">
        <v>20</v>
      </c>
      <c r="BE5" s="11">
        <f t="shared" ref="BE5:BH5" si="34">BD5/BD15 * 100</f>
        <v>5.1020408163265305</v>
      </c>
      <c r="BF5">
        <v>2014</v>
      </c>
      <c r="BG5">
        <v>10</v>
      </c>
      <c r="BH5" s="11">
        <f t="shared" si="34"/>
        <v>2.9673590504451042</v>
      </c>
      <c r="BI5">
        <v>2014</v>
      </c>
      <c r="BJ5">
        <v>17</v>
      </c>
      <c r="BK5" s="11">
        <f t="shared" ref="BK5:BN5" si="35">BJ5/BJ15 * 100</f>
        <v>5.3291536050156738</v>
      </c>
      <c r="BL5">
        <v>2014</v>
      </c>
      <c r="BM5">
        <v>4</v>
      </c>
      <c r="BN5" s="11">
        <f t="shared" si="35"/>
        <v>2.1390374331550799</v>
      </c>
      <c r="BO5">
        <v>2014</v>
      </c>
      <c r="BP5">
        <v>10</v>
      </c>
      <c r="BQ5" s="11">
        <f t="shared" ref="BQ5:BT5" si="36">BP5/BP15 * 100</f>
        <v>3.215434083601286</v>
      </c>
      <c r="BR5">
        <v>2014</v>
      </c>
      <c r="BS5">
        <v>20</v>
      </c>
      <c r="BT5" s="11">
        <f t="shared" si="36"/>
        <v>4.7393364928909953</v>
      </c>
      <c r="BU5">
        <v>2014</v>
      </c>
      <c r="BV5">
        <v>10</v>
      </c>
      <c r="BW5" s="11">
        <f t="shared" ref="BW5" si="37">BV5/BV15 * 100</f>
        <v>8.4745762711864394</v>
      </c>
      <c r="BX5">
        <v>2014</v>
      </c>
      <c r="BY5">
        <v>207</v>
      </c>
      <c r="BZ5" s="11">
        <f t="shared" si="13"/>
        <v>3.7905145577733017</v>
      </c>
    </row>
    <row r="6" spans="1:78" x14ac:dyDescent="0.15">
      <c r="A6">
        <v>2015</v>
      </c>
      <c r="B6">
        <v>4</v>
      </c>
      <c r="C6" s="11">
        <f t="shared" si="0"/>
        <v>3.5714285714285712</v>
      </c>
      <c r="D6">
        <v>2015</v>
      </c>
      <c r="E6">
        <v>11</v>
      </c>
      <c r="F6" s="11">
        <f t="shared" si="0"/>
        <v>2.7568922305764412</v>
      </c>
      <c r="G6">
        <v>2015</v>
      </c>
      <c r="H6">
        <v>17</v>
      </c>
      <c r="I6" s="11">
        <f t="shared" ref="I6:L6" si="38">H6/H16 * 100</f>
        <v>4.0380047505938244</v>
      </c>
      <c r="J6">
        <v>2015</v>
      </c>
      <c r="K6">
        <v>3</v>
      </c>
      <c r="L6" s="11">
        <f t="shared" si="38"/>
        <v>2.2556390977443606</v>
      </c>
      <c r="M6">
        <v>2015</v>
      </c>
      <c r="N6">
        <v>8</v>
      </c>
      <c r="O6" s="11">
        <f t="shared" ref="O6:R6" si="39">N6/N16 * 100</f>
        <v>3.7209302325581395</v>
      </c>
      <c r="P6">
        <v>2015</v>
      </c>
      <c r="Q6">
        <v>3</v>
      </c>
      <c r="R6" s="11">
        <f t="shared" si="39"/>
        <v>5.0847457627118651</v>
      </c>
      <c r="S6">
        <v>2015</v>
      </c>
      <c r="T6">
        <v>4</v>
      </c>
      <c r="U6" s="11">
        <f t="shared" ref="U6:X6" si="40">T6/T16 * 100</f>
        <v>1.486988847583643</v>
      </c>
      <c r="V6">
        <v>2015</v>
      </c>
      <c r="W6">
        <v>6</v>
      </c>
      <c r="X6" s="11">
        <f t="shared" si="40"/>
        <v>2.2471910112359552</v>
      </c>
      <c r="Y6">
        <v>2015</v>
      </c>
      <c r="Z6">
        <v>19</v>
      </c>
      <c r="AA6" s="11">
        <f t="shared" ref="AA6:AD6" si="41">Z6/Z16 * 100</f>
        <v>7.0631970260223049</v>
      </c>
      <c r="AB6">
        <v>2015</v>
      </c>
      <c r="AC6">
        <v>5</v>
      </c>
      <c r="AD6" s="11">
        <f t="shared" si="41"/>
        <v>6.4935064935064926</v>
      </c>
      <c r="AE6">
        <v>2015</v>
      </c>
      <c r="AF6">
        <v>12</v>
      </c>
      <c r="AG6" s="11">
        <f t="shared" ref="AG6:AJ6" si="42">AF6/AF16 * 100</f>
        <v>4.2857142857142856</v>
      </c>
      <c r="AH6">
        <v>2015</v>
      </c>
      <c r="AI6">
        <v>5</v>
      </c>
      <c r="AJ6" s="11">
        <f t="shared" si="42"/>
        <v>4.8076923076923084</v>
      </c>
      <c r="AK6">
        <v>2015</v>
      </c>
      <c r="AL6">
        <v>8</v>
      </c>
      <c r="AM6" s="11">
        <f t="shared" ref="AM6:AP6" si="43">AL6/AL16 * 100</f>
        <v>5.9259259259259265</v>
      </c>
      <c r="AN6">
        <v>2015</v>
      </c>
      <c r="AO6">
        <v>0</v>
      </c>
      <c r="AP6" s="11">
        <f t="shared" si="43"/>
        <v>0</v>
      </c>
      <c r="AQ6">
        <v>2015</v>
      </c>
      <c r="AR6">
        <v>5</v>
      </c>
      <c r="AS6" s="11">
        <f t="shared" ref="AS6:AV6" si="44">AR6/AR16 * 100</f>
        <v>3.2051282051282048</v>
      </c>
      <c r="AT6">
        <v>2015</v>
      </c>
      <c r="AU6">
        <v>6</v>
      </c>
      <c r="AV6" s="11">
        <f t="shared" si="44"/>
        <v>4.5801526717557248</v>
      </c>
      <c r="AW6">
        <v>2015</v>
      </c>
      <c r="AX6">
        <v>5</v>
      </c>
      <c r="AY6" s="11">
        <f t="shared" ref="AY6:BB6" si="45">AX6/AX16 * 100</f>
        <v>3.1847133757961785</v>
      </c>
      <c r="AZ6">
        <v>2015</v>
      </c>
      <c r="BA6">
        <v>6</v>
      </c>
      <c r="BB6" s="11">
        <f t="shared" si="45"/>
        <v>2.912621359223301</v>
      </c>
      <c r="BC6">
        <v>2015</v>
      </c>
      <c r="BD6">
        <v>18</v>
      </c>
      <c r="BE6" s="11">
        <f t="shared" ref="BE6:BH6" si="46">BD6/BD16 * 100</f>
        <v>5.0991501416430589</v>
      </c>
      <c r="BF6">
        <v>2015</v>
      </c>
      <c r="BG6">
        <v>11</v>
      </c>
      <c r="BH6" s="11">
        <f t="shared" si="46"/>
        <v>3.3232628398791544</v>
      </c>
      <c r="BI6">
        <v>2015</v>
      </c>
      <c r="BJ6">
        <v>14</v>
      </c>
      <c r="BK6" s="11">
        <f t="shared" ref="BK6:BN6" si="47">BJ6/BJ16 * 100</f>
        <v>4.3209876543209873</v>
      </c>
      <c r="BL6">
        <v>2015</v>
      </c>
      <c r="BM6">
        <v>5</v>
      </c>
      <c r="BN6" s="11">
        <f t="shared" si="47"/>
        <v>2.5380710659898478</v>
      </c>
      <c r="BO6">
        <v>2015</v>
      </c>
      <c r="BP6">
        <v>12</v>
      </c>
      <c r="BQ6" s="11">
        <f t="shared" ref="BQ6:BT6" si="48">BP6/BP16 * 100</f>
        <v>3.5928143712574849</v>
      </c>
      <c r="BR6">
        <v>2015</v>
      </c>
      <c r="BS6">
        <v>18</v>
      </c>
      <c r="BT6" s="11">
        <f t="shared" si="48"/>
        <v>4.3689320388349513</v>
      </c>
      <c r="BU6">
        <v>2015</v>
      </c>
      <c r="BV6">
        <v>7</v>
      </c>
      <c r="BW6" s="11">
        <f t="shared" ref="BW6" si="49">BV6/BV16 * 100</f>
        <v>6.481481481481481</v>
      </c>
      <c r="BX6">
        <v>2015</v>
      </c>
      <c r="BY6">
        <v>212</v>
      </c>
      <c r="BZ6" s="11">
        <f t="shared" si="13"/>
        <v>3.8545454545454541</v>
      </c>
    </row>
    <row r="7" spans="1:78" x14ac:dyDescent="0.15">
      <c r="A7">
        <v>2016</v>
      </c>
      <c r="B7">
        <v>6</v>
      </c>
      <c r="C7" s="11">
        <f t="shared" si="0"/>
        <v>4.6153846153846159</v>
      </c>
      <c r="D7">
        <v>2016</v>
      </c>
      <c r="E7">
        <v>7</v>
      </c>
      <c r="F7" s="11">
        <f t="shared" si="0"/>
        <v>1.7326732673267329</v>
      </c>
      <c r="G7">
        <v>2016</v>
      </c>
      <c r="H7">
        <v>14</v>
      </c>
      <c r="I7" s="11">
        <f t="shared" ref="I7:L7" si="50">H7/H17 * 100</f>
        <v>3.5714285714285712</v>
      </c>
      <c r="J7">
        <v>2016</v>
      </c>
      <c r="K7">
        <v>8</v>
      </c>
      <c r="L7" s="11">
        <f t="shared" si="50"/>
        <v>5.5944055944055942</v>
      </c>
      <c r="M7">
        <v>2016</v>
      </c>
      <c r="N7">
        <v>4</v>
      </c>
      <c r="O7" s="11">
        <f t="shared" ref="O7:R7" si="51">N7/N17 * 100</f>
        <v>1.6</v>
      </c>
      <c r="P7">
        <v>2016</v>
      </c>
      <c r="Q7">
        <v>5</v>
      </c>
      <c r="R7" s="11">
        <f t="shared" si="51"/>
        <v>6.756756756756757</v>
      </c>
      <c r="S7">
        <v>2016</v>
      </c>
      <c r="T7">
        <v>10</v>
      </c>
      <c r="U7" s="11">
        <f t="shared" ref="U7:X7" si="52">T7/T17 * 100</f>
        <v>3.9525691699604746</v>
      </c>
      <c r="V7">
        <v>2016</v>
      </c>
      <c r="W7">
        <v>9</v>
      </c>
      <c r="X7" s="11">
        <f t="shared" si="52"/>
        <v>3.6144578313253009</v>
      </c>
      <c r="Y7">
        <v>2016</v>
      </c>
      <c r="Z7">
        <v>25</v>
      </c>
      <c r="AA7" s="11">
        <f t="shared" ref="AA7:AD7" si="53">Z7/Z17 * 100</f>
        <v>8.4175084175084187</v>
      </c>
      <c r="AB7">
        <v>2016</v>
      </c>
      <c r="AC7">
        <v>3</v>
      </c>
      <c r="AD7" s="11">
        <f t="shared" si="53"/>
        <v>4.2857142857142856</v>
      </c>
      <c r="AE7">
        <v>2016</v>
      </c>
      <c r="AF7">
        <v>11</v>
      </c>
      <c r="AG7" s="11">
        <f t="shared" ref="AG7:AJ7" si="54">AF7/AF17 * 100</f>
        <v>3.9145907473309607</v>
      </c>
      <c r="AH7">
        <v>2016</v>
      </c>
      <c r="AI7">
        <v>2</v>
      </c>
      <c r="AJ7" s="11">
        <f t="shared" si="54"/>
        <v>1.7699115044247788</v>
      </c>
      <c r="AK7">
        <v>2016</v>
      </c>
      <c r="AL7">
        <v>10</v>
      </c>
      <c r="AM7" s="11">
        <f t="shared" ref="AM7:AP7" si="55">AL7/AL17 * 100</f>
        <v>6.369426751592357</v>
      </c>
      <c r="AN7">
        <v>2016</v>
      </c>
      <c r="AO7">
        <v>2</v>
      </c>
      <c r="AP7" s="11">
        <f t="shared" si="55"/>
        <v>3.4482758620689653</v>
      </c>
      <c r="AQ7">
        <v>2016</v>
      </c>
      <c r="AR7">
        <v>7</v>
      </c>
      <c r="AS7" s="11">
        <f t="shared" ref="AS7:AV7" si="56">AR7/AR17 * 100</f>
        <v>4.4303797468354427</v>
      </c>
      <c r="AT7">
        <v>2016</v>
      </c>
      <c r="AU7">
        <v>4</v>
      </c>
      <c r="AV7" s="11">
        <f t="shared" si="56"/>
        <v>2.7972027972027971</v>
      </c>
      <c r="AW7">
        <v>2016</v>
      </c>
      <c r="AX7">
        <v>8</v>
      </c>
      <c r="AY7" s="11">
        <f t="shared" ref="AY7:BB7" si="57">AX7/AX17 * 100</f>
        <v>4.7058823529411766</v>
      </c>
      <c r="AZ7">
        <v>2016</v>
      </c>
      <c r="BA7">
        <v>6</v>
      </c>
      <c r="BB7" s="11">
        <f t="shared" si="57"/>
        <v>2.6200873362445414</v>
      </c>
      <c r="BC7">
        <v>2016</v>
      </c>
      <c r="BD7">
        <v>18</v>
      </c>
      <c r="BE7" s="11">
        <f t="shared" ref="BE7:BH7" si="58">BD7/BD17 * 100</f>
        <v>5.3097345132743365</v>
      </c>
      <c r="BF7">
        <v>2016</v>
      </c>
      <c r="BG7">
        <v>7</v>
      </c>
      <c r="BH7" s="11">
        <f t="shared" si="58"/>
        <v>1.9178082191780823</v>
      </c>
      <c r="BI7">
        <v>2016</v>
      </c>
      <c r="BJ7">
        <v>9</v>
      </c>
      <c r="BK7" s="11">
        <f t="shared" ref="BK7:BN7" si="59">BJ7/BJ17 * 100</f>
        <v>3.0100334448160537</v>
      </c>
      <c r="BL7">
        <v>2016</v>
      </c>
      <c r="BM7">
        <v>11</v>
      </c>
      <c r="BN7" s="11">
        <f t="shared" si="59"/>
        <v>6.3583815028901727</v>
      </c>
      <c r="BO7">
        <v>2016</v>
      </c>
      <c r="BP7">
        <v>15</v>
      </c>
      <c r="BQ7" s="11">
        <f t="shared" ref="BQ7:BT7" si="60">BP7/BP17 * 100</f>
        <v>4.1436464088397784</v>
      </c>
      <c r="BR7">
        <v>2016</v>
      </c>
      <c r="BS7">
        <v>15</v>
      </c>
      <c r="BT7" s="11">
        <f t="shared" si="60"/>
        <v>3.6057692307692304</v>
      </c>
      <c r="BU7">
        <v>2016</v>
      </c>
      <c r="BV7">
        <v>10</v>
      </c>
      <c r="BW7" s="11">
        <f t="shared" ref="BW7" si="61">BV7/BV17 * 100</f>
        <v>8</v>
      </c>
      <c r="BX7">
        <v>2016</v>
      </c>
      <c r="BY7">
        <v>226</v>
      </c>
      <c r="BZ7" s="11">
        <f t="shared" si="13"/>
        <v>4</v>
      </c>
    </row>
    <row r="8" spans="1:78" x14ac:dyDescent="0.15">
      <c r="A8">
        <v>2017</v>
      </c>
      <c r="B8">
        <v>7</v>
      </c>
      <c r="C8" s="11">
        <f t="shared" si="0"/>
        <v>5.384615384615385</v>
      </c>
      <c r="D8">
        <v>2017</v>
      </c>
      <c r="E8">
        <v>9</v>
      </c>
      <c r="F8" s="11">
        <f t="shared" si="0"/>
        <v>2.0930232558139537</v>
      </c>
      <c r="G8">
        <v>2017</v>
      </c>
      <c r="H8">
        <v>13</v>
      </c>
      <c r="I8" s="11">
        <f t="shared" ref="I8:L8" si="62">H8/H18 * 100</f>
        <v>3.0660377358490565</v>
      </c>
      <c r="J8">
        <v>2017</v>
      </c>
      <c r="K8">
        <v>4</v>
      </c>
      <c r="L8" s="11">
        <f t="shared" si="62"/>
        <v>2.5316455696202533</v>
      </c>
      <c r="M8">
        <v>2017</v>
      </c>
      <c r="N8">
        <v>5</v>
      </c>
      <c r="O8" s="11">
        <f t="shared" ref="O8:R8" si="63">N8/N18 * 100</f>
        <v>1.7182130584192441</v>
      </c>
      <c r="P8">
        <v>2017</v>
      </c>
      <c r="Q8">
        <v>3</v>
      </c>
      <c r="R8" s="11">
        <f t="shared" si="63"/>
        <v>3.225806451612903</v>
      </c>
      <c r="S8">
        <v>2017</v>
      </c>
      <c r="T8">
        <v>10</v>
      </c>
      <c r="U8" s="11">
        <f t="shared" ref="U8:X8" si="64">T8/T18 * 100</f>
        <v>4.2194092827004219</v>
      </c>
      <c r="V8">
        <v>2017</v>
      </c>
      <c r="W8">
        <v>4</v>
      </c>
      <c r="X8" s="11">
        <f t="shared" si="64"/>
        <v>1.2618296529968454</v>
      </c>
      <c r="Y8">
        <v>2017</v>
      </c>
      <c r="Z8">
        <v>21</v>
      </c>
      <c r="AA8" s="11">
        <f t="shared" ref="AA8:AD8" si="65">Z8/Z18 * 100</f>
        <v>6.3636363636363633</v>
      </c>
      <c r="AB8">
        <v>2017</v>
      </c>
      <c r="AC8">
        <v>5</v>
      </c>
      <c r="AD8" s="11">
        <f t="shared" si="65"/>
        <v>6.8493150684931505</v>
      </c>
      <c r="AE8">
        <v>2017</v>
      </c>
      <c r="AF8">
        <v>15</v>
      </c>
      <c r="AG8" s="11">
        <f t="shared" ref="AG8:AJ8" si="66">AF8/AF18 * 100</f>
        <v>4.7468354430379751</v>
      </c>
      <c r="AH8">
        <v>2017</v>
      </c>
      <c r="AI8">
        <v>4</v>
      </c>
      <c r="AJ8" s="11">
        <f t="shared" si="66"/>
        <v>3.1746031746031744</v>
      </c>
      <c r="AK8">
        <v>2017</v>
      </c>
      <c r="AL8">
        <v>11</v>
      </c>
      <c r="AM8" s="11">
        <f t="shared" ref="AM8:AP8" si="67">AL8/AL18 * 100</f>
        <v>6.4705882352941186</v>
      </c>
      <c r="AN8">
        <v>2017</v>
      </c>
      <c r="AO8">
        <v>1</v>
      </c>
      <c r="AP8" s="11">
        <f t="shared" si="67"/>
        <v>1.3698630136986301</v>
      </c>
      <c r="AQ8">
        <v>2017</v>
      </c>
      <c r="AR8">
        <v>9</v>
      </c>
      <c r="AS8" s="11">
        <f t="shared" ref="AS8:AV8" si="68">AR8/AR18 * 100</f>
        <v>5.0561797752808983</v>
      </c>
      <c r="AT8">
        <v>2017</v>
      </c>
      <c r="AU8">
        <v>4</v>
      </c>
      <c r="AV8" s="11">
        <f t="shared" si="68"/>
        <v>2.8571428571428572</v>
      </c>
      <c r="AW8">
        <v>2017</v>
      </c>
      <c r="AX8">
        <v>11</v>
      </c>
      <c r="AY8" s="11">
        <f t="shared" ref="AY8:BB8" si="69">AX8/AX18 * 100</f>
        <v>5.6701030927835054</v>
      </c>
      <c r="AZ8">
        <v>2017</v>
      </c>
      <c r="BA8">
        <v>11</v>
      </c>
      <c r="BB8" s="11">
        <f t="shared" si="69"/>
        <v>3.6789297658862878</v>
      </c>
      <c r="BC8">
        <v>2017</v>
      </c>
      <c r="BD8">
        <v>17</v>
      </c>
      <c r="BE8" s="11">
        <f t="shared" ref="BE8:BH8" si="70">BD8/BD18 * 100</f>
        <v>4.0865384615384617</v>
      </c>
      <c r="BF8">
        <v>2017</v>
      </c>
      <c r="BG8">
        <v>17</v>
      </c>
      <c r="BH8" s="11">
        <f t="shared" si="70"/>
        <v>4.1666666666666661</v>
      </c>
      <c r="BI8">
        <v>2017</v>
      </c>
      <c r="BJ8">
        <v>14</v>
      </c>
      <c r="BK8" s="11">
        <f t="shared" ref="BK8:BN8" si="71">BJ8/BJ18 * 100</f>
        <v>4.117647058823529</v>
      </c>
      <c r="BL8">
        <v>2017</v>
      </c>
      <c r="BM8">
        <v>7</v>
      </c>
      <c r="BN8" s="11">
        <f t="shared" si="71"/>
        <v>3.5532994923857872</v>
      </c>
      <c r="BO8">
        <v>2017</v>
      </c>
      <c r="BP8">
        <v>19</v>
      </c>
      <c r="BQ8" s="11">
        <f t="shared" ref="BQ8:BT8" si="72">BP8/BP18 * 100</f>
        <v>4.7738693467336679</v>
      </c>
      <c r="BR8">
        <v>2017</v>
      </c>
      <c r="BS8">
        <v>22</v>
      </c>
      <c r="BT8" s="11">
        <f t="shared" si="72"/>
        <v>4.7516198704103676</v>
      </c>
      <c r="BU8">
        <v>2017</v>
      </c>
      <c r="BV8">
        <v>11</v>
      </c>
      <c r="BW8" s="11">
        <f t="shared" ref="BW8" si="73">BV8/BV18 * 100</f>
        <v>8.3969465648854964</v>
      </c>
      <c r="BX8">
        <v>2017</v>
      </c>
      <c r="BY8">
        <v>254</v>
      </c>
      <c r="BZ8" s="11">
        <f t="shared" si="13"/>
        <v>4.0113708149084024</v>
      </c>
    </row>
    <row r="9" spans="1:78" x14ac:dyDescent="0.15">
      <c r="A9">
        <v>2018</v>
      </c>
      <c r="B9">
        <v>5</v>
      </c>
      <c r="C9" s="11">
        <f t="shared" si="0"/>
        <v>3.3783783783783785</v>
      </c>
      <c r="D9">
        <v>2018</v>
      </c>
      <c r="E9">
        <v>18</v>
      </c>
      <c r="F9" s="11">
        <f t="shared" si="0"/>
        <v>3.9215686274509802</v>
      </c>
      <c r="G9">
        <v>2018</v>
      </c>
      <c r="H9">
        <v>19</v>
      </c>
      <c r="I9" s="11">
        <f t="shared" ref="I9:L9" si="74">H9/H19 * 100</f>
        <v>4.0511727078891262</v>
      </c>
      <c r="J9">
        <v>2018</v>
      </c>
      <c r="K9">
        <v>7</v>
      </c>
      <c r="L9" s="11">
        <f t="shared" si="74"/>
        <v>3.867403314917127</v>
      </c>
      <c r="M9">
        <v>2018</v>
      </c>
      <c r="N9">
        <v>5</v>
      </c>
      <c r="O9" s="11">
        <f t="shared" ref="O9:R9" si="75">N9/N19 * 100</f>
        <v>1.6129032258064515</v>
      </c>
      <c r="P9">
        <v>2018</v>
      </c>
      <c r="Q9">
        <v>6</v>
      </c>
      <c r="R9" s="11">
        <f t="shared" si="75"/>
        <v>5.3571428571428568</v>
      </c>
      <c r="S9">
        <v>2018</v>
      </c>
      <c r="T9">
        <v>13</v>
      </c>
      <c r="U9" s="11">
        <f t="shared" ref="U9:X9" si="76">T9/T19 * 100</f>
        <v>5.019305019305019</v>
      </c>
      <c r="V9">
        <v>2018</v>
      </c>
      <c r="W9">
        <v>11</v>
      </c>
      <c r="X9" s="11">
        <f t="shared" si="76"/>
        <v>3.3232628398791544</v>
      </c>
      <c r="Y9">
        <v>2018</v>
      </c>
      <c r="Z9">
        <v>24</v>
      </c>
      <c r="AA9" s="11">
        <f t="shared" ref="AA9:AD9" si="77">Z9/Z19 * 100</f>
        <v>7.9207920792079207</v>
      </c>
      <c r="AB9">
        <v>2018</v>
      </c>
      <c r="AC9">
        <v>3</v>
      </c>
      <c r="AD9" s="11">
        <f t="shared" si="77"/>
        <v>4.3478260869565215</v>
      </c>
      <c r="AE9">
        <v>2018</v>
      </c>
      <c r="AF9">
        <v>10</v>
      </c>
      <c r="AG9" s="11">
        <f t="shared" ref="AG9:AJ9" si="78">AF9/AF19 * 100</f>
        <v>3.1746031746031744</v>
      </c>
      <c r="AH9">
        <v>2018</v>
      </c>
      <c r="AI9">
        <v>5</v>
      </c>
      <c r="AJ9" s="11">
        <f t="shared" si="78"/>
        <v>3.5211267605633805</v>
      </c>
      <c r="AK9">
        <v>2018</v>
      </c>
      <c r="AL9">
        <v>5</v>
      </c>
      <c r="AM9" s="11">
        <f t="shared" ref="AM9:AP9" si="79">AL9/AL19 * 100</f>
        <v>2.8089887640449436</v>
      </c>
      <c r="AN9">
        <v>2018</v>
      </c>
      <c r="AO9">
        <v>2</v>
      </c>
      <c r="AP9" s="11">
        <f t="shared" si="79"/>
        <v>2.5974025974025974</v>
      </c>
      <c r="AQ9">
        <v>2018</v>
      </c>
      <c r="AR9">
        <v>8</v>
      </c>
      <c r="AS9" s="11">
        <f t="shared" ref="AS9:AV9" si="80">AR9/AR19 * 100</f>
        <v>4.4444444444444446</v>
      </c>
      <c r="AT9">
        <v>2018</v>
      </c>
      <c r="AU9">
        <v>9</v>
      </c>
      <c r="AV9" s="11">
        <f t="shared" si="80"/>
        <v>5.806451612903226</v>
      </c>
      <c r="AW9">
        <v>2018</v>
      </c>
      <c r="AX9">
        <v>6</v>
      </c>
      <c r="AY9" s="11">
        <f t="shared" ref="AY9:BB9" si="81">AX9/AX19 * 100</f>
        <v>2.8301886792452833</v>
      </c>
      <c r="AZ9">
        <v>2018</v>
      </c>
      <c r="BA9">
        <v>8</v>
      </c>
      <c r="BB9" s="11">
        <f t="shared" si="81"/>
        <v>2.8880866425992782</v>
      </c>
      <c r="BC9">
        <v>2018</v>
      </c>
      <c r="BD9">
        <v>15</v>
      </c>
      <c r="BE9" s="11">
        <f t="shared" ref="BE9:BH9" si="82">BD9/BD19 * 100</f>
        <v>3.4482758620689653</v>
      </c>
      <c r="BF9">
        <v>2018</v>
      </c>
      <c r="BG9">
        <v>11</v>
      </c>
      <c r="BH9" s="11">
        <f t="shared" si="82"/>
        <v>2.5943396226415096</v>
      </c>
      <c r="BI9">
        <v>2018</v>
      </c>
      <c r="BJ9">
        <v>9</v>
      </c>
      <c r="BK9" s="11">
        <f t="shared" ref="BK9:BN9" si="83">BJ9/BJ19 * 100</f>
        <v>2.4523160762942782</v>
      </c>
      <c r="BL9">
        <v>2018</v>
      </c>
      <c r="BM9">
        <v>12</v>
      </c>
      <c r="BN9" s="11">
        <f t="shared" si="83"/>
        <v>5.5299539170506913</v>
      </c>
      <c r="BO9">
        <v>2018</v>
      </c>
      <c r="BP9">
        <v>22</v>
      </c>
      <c r="BQ9" s="11">
        <f t="shared" ref="BQ9:BT9" si="84">BP9/BP19 * 100</f>
        <v>4.8997772828507795</v>
      </c>
      <c r="BR9">
        <v>2018</v>
      </c>
      <c r="BS9">
        <v>23</v>
      </c>
      <c r="BT9" s="11">
        <f t="shared" si="84"/>
        <v>5.0218340611353707</v>
      </c>
      <c r="BU9">
        <v>2018</v>
      </c>
      <c r="BV9">
        <v>6</v>
      </c>
      <c r="BW9" s="11">
        <f t="shared" ref="BW9" si="85">BV9/BV19 * 100</f>
        <v>4.4117647058823533</v>
      </c>
      <c r="BX9">
        <v>2018</v>
      </c>
      <c r="BY9">
        <v>262</v>
      </c>
      <c r="BZ9" s="11">
        <f t="shared" si="13"/>
        <v>3.9321626894792137</v>
      </c>
    </row>
    <row r="10" spans="1:78" x14ac:dyDescent="0.15">
      <c r="A10" t="s">
        <v>1633</v>
      </c>
      <c r="B10">
        <v>40</v>
      </c>
      <c r="C10" s="11">
        <f>B10/B20 * 100</f>
        <v>4.2964554242749733</v>
      </c>
      <c r="D10" t="s">
        <v>1633</v>
      </c>
      <c r="E10">
        <v>93</v>
      </c>
      <c r="F10" s="11">
        <f>E10/E20 * 100</f>
        <v>2.9035279425538558</v>
      </c>
      <c r="G10" t="s">
        <v>1633</v>
      </c>
      <c r="H10">
        <v>133</v>
      </c>
      <c r="I10" s="11">
        <f>H10/H20 * 100</f>
        <v>4.0132770066385035</v>
      </c>
      <c r="J10" t="s">
        <v>1633</v>
      </c>
      <c r="K10">
        <v>33</v>
      </c>
      <c r="L10" s="11">
        <f>K10/K20 * 100</f>
        <v>3.0640668523676879</v>
      </c>
      <c r="M10" t="s">
        <v>1633</v>
      </c>
      <c r="N10">
        <v>45</v>
      </c>
      <c r="O10" s="11">
        <f>N10/N20 * 100</f>
        <v>2.4245689655172415</v>
      </c>
      <c r="P10" t="s">
        <v>1633</v>
      </c>
      <c r="Q10">
        <v>34</v>
      </c>
      <c r="R10" s="11">
        <f>Q10/Q20 * 100</f>
        <v>6.0606060606060606</v>
      </c>
      <c r="S10" t="s">
        <v>1633</v>
      </c>
      <c r="T10">
        <v>82</v>
      </c>
      <c r="U10" s="11">
        <f>T10/T20 * 100</f>
        <v>4.2553191489361701</v>
      </c>
      <c r="V10" t="s">
        <v>1633</v>
      </c>
      <c r="W10">
        <v>55</v>
      </c>
      <c r="X10" s="11">
        <f>W10/W20 * 100</f>
        <v>2.6416906820365034</v>
      </c>
      <c r="Y10" t="s">
        <v>1633</v>
      </c>
      <c r="Z10">
        <v>157</v>
      </c>
      <c r="AA10" s="11">
        <f>Z10/Z20 * 100</f>
        <v>7.0657065706570652</v>
      </c>
      <c r="AB10" t="s">
        <v>1633</v>
      </c>
      <c r="AC10">
        <v>27</v>
      </c>
      <c r="AD10" s="11">
        <f>AC10/AC20 * 100</f>
        <v>5.0373134328358207</v>
      </c>
      <c r="AE10" t="s">
        <v>1633</v>
      </c>
      <c r="AF10">
        <v>78</v>
      </c>
      <c r="AG10" s="11">
        <f>AF10/AF20 * 100</f>
        <v>3.5326086956521738</v>
      </c>
      <c r="AH10" t="s">
        <v>1633</v>
      </c>
      <c r="AI10">
        <v>24</v>
      </c>
      <c r="AJ10" s="11">
        <f>AI10/AI20 * 100</f>
        <v>2.9020556227327692</v>
      </c>
      <c r="AK10" t="s">
        <v>1633</v>
      </c>
      <c r="AL10">
        <v>58</v>
      </c>
      <c r="AM10" s="11">
        <f>AL10/AL20 * 100</f>
        <v>5.2631578947368416</v>
      </c>
      <c r="AN10" t="s">
        <v>1633</v>
      </c>
      <c r="AO10">
        <v>12</v>
      </c>
      <c r="AP10" s="11">
        <f>AO10/AO20 * 100</f>
        <v>2.696629213483146</v>
      </c>
      <c r="AQ10" t="s">
        <v>1633</v>
      </c>
      <c r="AR10">
        <v>45</v>
      </c>
      <c r="AS10" s="11">
        <f>AR10/AR20 * 100</f>
        <v>3.6319612590799029</v>
      </c>
      <c r="AT10" t="s">
        <v>1633</v>
      </c>
      <c r="AU10">
        <v>38</v>
      </c>
      <c r="AV10" s="11">
        <f>AU10/AU20 * 100</f>
        <v>3.5414725069897486</v>
      </c>
      <c r="AW10" t="s">
        <v>1633</v>
      </c>
      <c r="AX10">
        <v>52</v>
      </c>
      <c r="AY10" s="11">
        <f>AX10/AX20 * 100</f>
        <v>4.1074249605055293</v>
      </c>
      <c r="AZ10" t="s">
        <v>1633</v>
      </c>
      <c r="BA10">
        <v>46</v>
      </c>
      <c r="BB10" s="11">
        <f>BA10/BA20 * 100</f>
        <v>2.7929568913175471</v>
      </c>
      <c r="BC10" t="s">
        <v>1633</v>
      </c>
      <c r="BD10">
        <v>133</v>
      </c>
      <c r="BE10" s="11">
        <f>BD10/BD20 * 100</f>
        <v>4.3981481481481479</v>
      </c>
      <c r="BF10" t="s">
        <v>1633</v>
      </c>
      <c r="BG10">
        <v>79</v>
      </c>
      <c r="BH10" s="11">
        <f>BG10/BG20 * 100</f>
        <v>2.8519855595667871</v>
      </c>
      <c r="BI10" t="s">
        <v>1633</v>
      </c>
      <c r="BJ10">
        <v>85</v>
      </c>
      <c r="BK10" s="11">
        <f>BJ10/BJ20 * 100</f>
        <v>3.395924890131842</v>
      </c>
      <c r="BL10" t="s">
        <v>1633</v>
      </c>
      <c r="BM10">
        <v>59</v>
      </c>
      <c r="BN10" s="11">
        <f>BM10/BM20 * 100</f>
        <v>4.0245566166439293</v>
      </c>
      <c r="BO10" t="s">
        <v>1633</v>
      </c>
      <c r="BP10">
        <v>114</v>
      </c>
      <c r="BQ10" s="11">
        <f>BP10/BP20 * 100</f>
        <v>4.1942604856512142</v>
      </c>
      <c r="BR10" t="s">
        <v>1633</v>
      </c>
      <c r="BS10">
        <v>135</v>
      </c>
      <c r="BT10" s="11">
        <f>BS10/BS20 * 100</f>
        <v>4.0214477211796247</v>
      </c>
      <c r="BU10" t="s">
        <v>1633</v>
      </c>
      <c r="BV10">
        <v>72</v>
      </c>
      <c r="BW10" s="11">
        <f>BV10/BV20 * 100</f>
        <v>7.6595744680851059</v>
      </c>
      <c r="BX10" t="s">
        <v>1633</v>
      </c>
      <c r="BY10">
        <v>1729</v>
      </c>
      <c r="BZ10" s="11">
        <f>BY10/BY20 * 100</f>
        <v>3.9034632230098882</v>
      </c>
    </row>
    <row r="11" spans="1:78" x14ac:dyDescent="0.15">
      <c r="A11" t="s">
        <v>1634</v>
      </c>
      <c r="B11" t="s">
        <v>113</v>
      </c>
      <c r="D11" t="s">
        <v>1634</v>
      </c>
      <c r="E11" t="s">
        <v>70</v>
      </c>
      <c r="G11" t="s">
        <v>1634</v>
      </c>
      <c r="H11" t="s">
        <v>69</v>
      </c>
      <c r="J11" t="s">
        <v>1634</v>
      </c>
      <c r="K11" t="s">
        <v>74</v>
      </c>
      <c r="M11" t="s">
        <v>1634</v>
      </c>
      <c r="N11" t="s">
        <v>51</v>
      </c>
      <c r="P11" t="s">
        <v>1634</v>
      </c>
      <c r="Q11" t="s">
        <v>83</v>
      </c>
      <c r="S11" t="s">
        <v>1634</v>
      </c>
      <c r="T11" t="s">
        <v>64</v>
      </c>
      <c r="V11" t="s">
        <v>1634</v>
      </c>
      <c r="W11" t="s">
        <v>63</v>
      </c>
      <c r="Y11" t="s">
        <v>1634</v>
      </c>
      <c r="Z11" t="s">
        <v>1016</v>
      </c>
      <c r="AB11" t="s">
        <v>1634</v>
      </c>
      <c r="AC11" t="s">
        <v>73</v>
      </c>
      <c r="AE11" t="s">
        <v>1634</v>
      </c>
      <c r="AF11" t="s">
        <v>72</v>
      </c>
      <c r="AH11" t="s">
        <v>1634</v>
      </c>
      <c r="AI11" t="s">
        <v>82</v>
      </c>
      <c r="AK11" t="s">
        <v>1634</v>
      </c>
      <c r="AL11" t="s">
        <v>98</v>
      </c>
      <c r="AN11" t="s">
        <v>1634</v>
      </c>
      <c r="AO11" t="s">
        <v>65</v>
      </c>
      <c r="AQ11" t="s">
        <v>1634</v>
      </c>
      <c r="AR11" t="s">
        <v>97</v>
      </c>
      <c r="AT11" t="s">
        <v>1634</v>
      </c>
      <c r="AU11" t="s">
        <v>93</v>
      </c>
      <c r="AW11" t="s">
        <v>1634</v>
      </c>
      <c r="AX11" t="s">
        <v>96</v>
      </c>
      <c r="AZ11" t="s">
        <v>1634</v>
      </c>
      <c r="BA11" t="s">
        <v>1</v>
      </c>
      <c r="BC11" t="s">
        <v>1634</v>
      </c>
      <c r="BD11" t="s">
        <v>68</v>
      </c>
      <c r="BF11" t="s">
        <v>1634</v>
      </c>
      <c r="BG11" t="s">
        <v>95</v>
      </c>
      <c r="BI11" t="s">
        <v>1634</v>
      </c>
      <c r="BJ11" t="s">
        <v>75</v>
      </c>
      <c r="BL11" t="s">
        <v>1634</v>
      </c>
      <c r="BM11" t="s">
        <v>102</v>
      </c>
      <c r="BO11" t="s">
        <v>1634</v>
      </c>
      <c r="BP11" t="s">
        <v>78</v>
      </c>
      <c r="BR11" t="s">
        <v>1634</v>
      </c>
      <c r="BS11" t="s">
        <v>77</v>
      </c>
      <c r="BU11" t="s">
        <v>1634</v>
      </c>
      <c r="BV11" t="s">
        <v>91</v>
      </c>
      <c r="BX11" t="s">
        <v>1634</v>
      </c>
      <c r="BY11" t="s">
        <v>1633</v>
      </c>
    </row>
    <row r="12" spans="1:78" x14ac:dyDescent="0.15">
      <c r="A12">
        <v>2011</v>
      </c>
      <c r="B12">
        <v>90</v>
      </c>
      <c r="D12">
        <v>2011</v>
      </c>
      <c r="E12">
        <v>347</v>
      </c>
      <c r="G12">
        <v>2011</v>
      </c>
      <c r="H12">
        <v>367</v>
      </c>
      <c r="J12">
        <v>2011</v>
      </c>
      <c r="K12">
        <v>99</v>
      </c>
      <c r="M12">
        <v>2011</v>
      </c>
      <c r="N12">
        <v>170</v>
      </c>
      <c r="P12">
        <v>2011</v>
      </c>
      <c r="Q12">
        <v>37</v>
      </c>
      <c r="S12">
        <v>2011</v>
      </c>
      <c r="T12">
        <v>216</v>
      </c>
      <c r="V12">
        <v>2011</v>
      </c>
      <c r="W12">
        <v>174</v>
      </c>
      <c r="Y12">
        <v>2011</v>
      </c>
      <c r="Z12">
        <v>218</v>
      </c>
      <c r="AB12">
        <v>2011</v>
      </c>
      <c r="AC12">
        <v>50</v>
      </c>
      <c r="AE12">
        <v>2011</v>
      </c>
      <c r="AF12">
        <v>220</v>
      </c>
      <c r="AH12">
        <v>2011</v>
      </c>
      <c r="AI12">
        <v>70</v>
      </c>
      <c r="AK12">
        <v>2011</v>
      </c>
      <c r="AL12">
        <v>97</v>
      </c>
      <c r="AN12">
        <v>2011</v>
      </c>
      <c r="AO12">
        <v>41</v>
      </c>
      <c r="AQ12">
        <v>2011</v>
      </c>
      <c r="AR12">
        <v>128</v>
      </c>
      <c r="AT12">
        <v>2011</v>
      </c>
      <c r="AU12">
        <v>107</v>
      </c>
      <c r="AW12">
        <v>2011</v>
      </c>
      <c r="AX12">
        <v>106</v>
      </c>
      <c r="AZ12">
        <v>2011</v>
      </c>
      <c r="BA12">
        <v>148</v>
      </c>
      <c r="BC12">
        <v>2011</v>
      </c>
      <c r="BD12">
        <v>326</v>
      </c>
      <c r="BF12">
        <v>2011</v>
      </c>
      <c r="BG12">
        <v>265</v>
      </c>
      <c r="BI12">
        <v>2011</v>
      </c>
      <c r="BJ12">
        <v>247</v>
      </c>
      <c r="BL12">
        <v>2011</v>
      </c>
      <c r="BM12">
        <v>143</v>
      </c>
      <c r="BO12">
        <v>2011</v>
      </c>
      <c r="BP12">
        <v>265</v>
      </c>
      <c r="BR12">
        <v>2011</v>
      </c>
      <c r="BS12">
        <v>363</v>
      </c>
      <c r="BU12">
        <v>2011</v>
      </c>
      <c r="BV12">
        <v>104</v>
      </c>
      <c r="BX12">
        <v>2011</v>
      </c>
      <c r="BY12">
        <v>4398</v>
      </c>
    </row>
    <row r="13" spans="1:78" x14ac:dyDescent="0.15">
      <c r="A13">
        <v>2012</v>
      </c>
      <c r="B13">
        <v>93</v>
      </c>
      <c r="D13">
        <v>2012</v>
      </c>
      <c r="E13">
        <v>366</v>
      </c>
      <c r="G13">
        <v>2012</v>
      </c>
      <c r="H13">
        <v>400</v>
      </c>
      <c r="J13">
        <v>2012</v>
      </c>
      <c r="K13">
        <v>101</v>
      </c>
      <c r="M13">
        <v>2012</v>
      </c>
      <c r="N13">
        <v>188</v>
      </c>
      <c r="P13">
        <v>2012</v>
      </c>
      <c r="Q13">
        <v>64</v>
      </c>
      <c r="S13">
        <v>2012</v>
      </c>
      <c r="T13">
        <v>233</v>
      </c>
      <c r="V13">
        <v>2012</v>
      </c>
      <c r="W13">
        <v>229</v>
      </c>
      <c r="Y13">
        <v>2012</v>
      </c>
      <c r="Z13">
        <v>265</v>
      </c>
      <c r="AB13">
        <v>2012</v>
      </c>
      <c r="AC13">
        <v>60</v>
      </c>
      <c r="AE13">
        <v>2012</v>
      </c>
      <c r="AF13">
        <v>237</v>
      </c>
      <c r="AH13">
        <v>2012</v>
      </c>
      <c r="AI13">
        <v>76</v>
      </c>
      <c r="AK13">
        <v>2012</v>
      </c>
      <c r="AL13">
        <v>107</v>
      </c>
      <c r="AN13">
        <v>2012</v>
      </c>
      <c r="AO13">
        <v>42</v>
      </c>
      <c r="AQ13">
        <v>2012</v>
      </c>
      <c r="AR13">
        <v>133</v>
      </c>
      <c r="AT13">
        <v>2012</v>
      </c>
      <c r="AU13">
        <v>119</v>
      </c>
      <c r="AW13">
        <v>2012</v>
      </c>
      <c r="AX13">
        <v>119</v>
      </c>
      <c r="AZ13">
        <v>2012</v>
      </c>
      <c r="BA13">
        <v>143</v>
      </c>
      <c r="BC13">
        <v>2012</v>
      </c>
      <c r="BD13">
        <v>378</v>
      </c>
      <c r="BF13">
        <v>2012</v>
      </c>
      <c r="BG13">
        <v>302</v>
      </c>
      <c r="BI13">
        <v>2012</v>
      </c>
      <c r="BJ13">
        <v>313</v>
      </c>
      <c r="BL13">
        <v>2012</v>
      </c>
      <c r="BM13">
        <v>162</v>
      </c>
      <c r="BO13">
        <v>2012</v>
      </c>
      <c r="BP13">
        <v>286</v>
      </c>
      <c r="BR13">
        <v>2012</v>
      </c>
      <c r="BS13">
        <v>400</v>
      </c>
      <c r="BU13">
        <v>2012</v>
      </c>
      <c r="BV13">
        <v>108</v>
      </c>
      <c r="BX13">
        <v>2012</v>
      </c>
      <c r="BY13">
        <v>4924</v>
      </c>
    </row>
    <row r="14" spans="1:78" x14ac:dyDescent="0.15">
      <c r="A14">
        <v>2013</v>
      </c>
      <c r="B14">
        <v>111</v>
      </c>
      <c r="D14">
        <v>2013</v>
      </c>
      <c r="E14">
        <v>399</v>
      </c>
      <c r="G14">
        <v>2013</v>
      </c>
      <c r="H14">
        <v>426</v>
      </c>
      <c r="J14">
        <v>2013</v>
      </c>
      <c r="K14">
        <v>128</v>
      </c>
      <c r="M14">
        <v>2013</v>
      </c>
      <c r="N14">
        <v>227</v>
      </c>
      <c r="P14">
        <v>2013</v>
      </c>
      <c r="Q14">
        <v>58</v>
      </c>
      <c r="S14">
        <v>2013</v>
      </c>
      <c r="T14">
        <v>226</v>
      </c>
      <c r="V14">
        <v>2013</v>
      </c>
      <c r="W14">
        <v>245</v>
      </c>
      <c r="Y14">
        <v>2013</v>
      </c>
      <c r="Z14">
        <v>255</v>
      </c>
      <c r="AB14">
        <v>2013</v>
      </c>
      <c r="AC14">
        <v>69</v>
      </c>
      <c r="AE14">
        <v>2013</v>
      </c>
      <c r="AF14">
        <v>274</v>
      </c>
      <c r="AH14">
        <v>2013</v>
      </c>
      <c r="AI14">
        <v>101</v>
      </c>
      <c r="AK14">
        <v>2013</v>
      </c>
      <c r="AL14">
        <v>125</v>
      </c>
      <c r="AN14">
        <v>2013</v>
      </c>
      <c r="AO14">
        <v>52</v>
      </c>
      <c r="AQ14">
        <v>2013</v>
      </c>
      <c r="AR14">
        <v>158</v>
      </c>
      <c r="AT14">
        <v>2013</v>
      </c>
      <c r="AU14">
        <v>139</v>
      </c>
      <c r="AW14">
        <v>2013</v>
      </c>
      <c r="AX14">
        <v>152</v>
      </c>
      <c r="AZ14">
        <v>2013</v>
      </c>
      <c r="BA14">
        <v>168</v>
      </c>
      <c r="BC14">
        <v>2013</v>
      </c>
      <c r="BD14">
        <v>385</v>
      </c>
      <c r="BF14">
        <v>2013</v>
      </c>
      <c r="BG14">
        <v>338</v>
      </c>
      <c r="BI14">
        <v>2013</v>
      </c>
      <c r="BJ14">
        <v>294</v>
      </c>
      <c r="BL14">
        <v>2013</v>
      </c>
      <c r="BM14">
        <v>190</v>
      </c>
      <c r="BO14">
        <v>2013</v>
      </c>
      <c r="BP14">
        <v>313</v>
      </c>
      <c r="BR14">
        <v>2013</v>
      </c>
      <c r="BS14">
        <v>423</v>
      </c>
      <c r="BU14">
        <v>2013</v>
      </c>
      <c r="BV14">
        <v>110</v>
      </c>
      <c r="BX14">
        <v>2013</v>
      </c>
      <c r="BY14">
        <v>5366</v>
      </c>
    </row>
    <row r="15" spans="1:78" x14ac:dyDescent="0.15">
      <c r="A15">
        <v>2014</v>
      </c>
      <c r="B15">
        <v>117</v>
      </c>
      <c r="D15">
        <v>2014</v>
      </c>
      <c r="E15">
        <v>399</v>
      </c>
      <c r="G15">
        <v>2014</v>
      </c>
      <c r="H15">
        <v>415</v>
      </c>
      <c r="J15">
        <v>2014</v>
      </c>
      <c r="K15">
        <v>134</v>
      </c>
      <c r="M15">
        <v>2014</v>
      </c>
      <c r="N15">
        <v>205</v>
      </c>
      <c r="P15">
        <v>2014</v>
      </c>
      <c r="Q15">
        <v>64</v>
      </c>
      <c r="S15">
        <v>2014</v>
      </c>
      <c r="T15">
        <v>234</v>
      </c>
      <c r="V15">
        <v>2014</v>
      </c>
      <c r="W15">
        <v>270</v>
      </c>
      <c r="Y15">
        <v>2014</v>
      </c>
      <c r="Z15">
        <v>285</v>
      </c>
      <c r="AB15">
        <v>2014</v>
      </c>
      <c r="AC15">
        <v>68</v>
      </c>
      <c r="AE15">
        <v>2014</v>
      </c>
      <c r="AF15">
        <v>285</v>
      </c>
      <c r="AH15">
        <v>2014</v>
      </c>
      <c r="AI15">
        <v>95</v>
      </c>
      <c r="AK15">
        <v>2014</v>
      </c>
      <c r="AL15">
        <v>133</v>
      </c>
      <c r="AN15">
        <v>2014</v>
      </c>
      <c r="AO15">
        <v>51</v>
      </c>
      <c r="AQ15">
        <v>2014</v>
      </c>
      <c r="AR15">
        <v>148</v>
      </c>
      <c r="AT15">
        <v>2014</v>
      </c>
      <c r="AU15">
        <v>139</v>
      </c>
      <c r="AW15">
        <v>2014</v>
      </c>
      <c r="AX15">
        <v>156</v>
      </c>
      <c r="AZ15">
        <v>2014</v>
      </c>
      <c r="BA15">
        <v>177</v>
      </c>
      <c r="BC15">
        <v>2014</v>
      </c>
      <c r="BD15">
        <v>392</v>
      </c>
      <c r="BF15">
        <v>2014</v>
      </c>
      <c r="BG15">
        <v>337</v>
      </c>
      <c r="BI15">
        <v>2014</v>
      </c>
      <c r="BJ15">
        <v>319</v>
      </c>
      <c r="BL15">
        <v>2014</v>
      </c>
      <c r="BM15">
        <v>187</v>
      </c>
      <c r="BO15">
        <v>2014</v>
      </c>
      <c r="BP15">
        <v>311</v>
      </c>
      <c r="BR15">
        <v>2014</v>
      </c>
      <c r="BS15">
        <v>422</v>
      </c>
      <c r="BU15">
        <v>2014</v>
      </c>
      <c r="BV15">
        <v>118</v>
      </c>
      <c r="BX15">
        <v>2014</v>
      </c>
      <c r="BY15">
        <v>5461</v>
      </c>
    </row>
    <row r="16" spans="1:78" x14ac:dyDescent="0.15">
      <c r="A16">
        <v>2015</v>
      </c>
      <c r="B16">
        <v>112</v>
      </c>
      <c r="D16">
        <v>2015</v>
      </c>
      <c r="E16">
        <v>399</v>
      </c>
      <c r="G16">
        <v>2015</v>
      </c>
      <c r="H16">
        <v>421</v>
      </c>
      <c r="J16">
        <v>2015</v>
      </c>
      <c r="K16">
        <v>133</v>
      </c>
      <c r="M16">
        <v>2015</v>
      </c>
      <c r="N16">
        <v>215</v>
      </c>
      <c r="P16">
        <v>2015</v>
      </c>
      <c r="Q16">
        <v>59</v>
      </c>
      <c r="S16">
        <v>2015</v>
      </c>
      <c r="T16">
        <v>269</v>
      </c>
      <c r="V16">
        <v>2015</v>
      </c>
      <c r="W16">
        <v>267</v>
      </c>
      <c r="Y16">
        <v>2015</v>
      </c>
      <c r="Z16">
        <v>269</v>
      </c>
      <c r="AB16">
        <v>2015</v>
      </c>
      <c r="AC16">
        <v>77</v>
      </c>
      <c r="AE16">
        <v>2015</v>
      </c>
      <c r="AF16">
        <v>280</v>
      </c>
      <c r="AH16">
        <v>2015</v>
      </c>
      <c r="AI16">
        <v>104</v>
      </c>
      <c r="AK16">
        <v>2015</v>
      </c>
      <c r="AL16">
        <v>135</v>
      </c>
      <c r="AN16">
        <v>2015</v>
      </c>
      <c r="AO16">
        <v>51</v>
      </c>
      <c r="AQ16">
        <v>2015</v>
      </c>
      <c r="AR16">
        <v>156</v>
      </c>
      <c r="AT16">
        <v>2015</v>
      </c>
      <c r="AU16">
        <v>131</v>
      </c>
      <c r="AW16">
        <v>2015</v>
      </c>
      <c r="AX16">
        <v>157</v>
      </c>
      <c r="AZ16">
        <v>2015</v>
      </c>
      <c r="BA16">
        <v>206</v>
      </c>
      <c r="BC16">
        <v>2015</v>
      </c>
      <c r="BD16">
        <v>353</v>
      </c>
      <c r="BF16">
        <v>2015</v>
      </c>
      <c r="BG16">
        <v>331</v>
      </c>
      <c r="BI16">
        <v>2015</v>
      </c>
      <c r="BJ16">
        <v>324</v>
      </c>
      <c r="BL16">
        <v>2015</v>
      </c>
      <c r="BM16">
        <v>197</v>
      </c>
      <c r="BO16">
        <v>2015</v>
      </c>
      <c r="BP16">
        <v>334</v>
      </c>
      <c r="BR16">
        <v>2015</v>
      </c>
      <c r="BS16">
        <v>412</v>
      </c>
      <c r="BU16">
        <v>2015</v>
      </c>
      <c r="BV16">
        <v>108</v>
      </c>
      <c r="BX16">
        <v>2015</v>
      </c>
      <c r="BY16">
        <v>5500</v>
      </c>
    </row>
    <row r="17" spans="1:77" x14ac:dyDescent="0.15">
      <c r="A17">
        <v>2016</v>
      </c>
      <c r="B17">
        <v>130</v>
      </c>
      <c r="D17">
        <v>2016</v>
      </c>
      <c r="E17">
        <v>404</v>
      </c>
      <c r="G17">
        <v>2016</v>
      </c>
      <c r="H17">
        <v>392</v>
      </c>
      <c r="J17">
        <v>2016</v>
      </c>
      <c r="K17">
        <v>143</v>
      </c>
      <c r="M17">
        <v>2016</v>
      </c>
      <c r="N17">
        <v>250</v>
      </c>
      <c r="P17">
        <v>2016</v>
      </c>
      <c r="Q17">
        <v>74</v>
      </c>
      <c r="S17">
        <v>2016</v>
      </c>
      <c r="T17">
        <v>253</v>
      </c>
      <c r="V17">
        <v>2016</v>
      </c>
      <c r="W17">
        <v>249</v>
      </c>
      <c r="Y17">
        <v>2016</v>
      </c>
      <c r="Z17">
        <v>297</v>
      </c>
      <c r="AB17">
        <v>2016</v>
      </c>
      <c r="AC17">
        <v>70</v>
      </c>
      <c r="AE17">
        <v>2016</v>
      </c>
      <c r="AF17">
        <v>281</v>
      </c>
      <c r="AH17">
        <v>2016</v>
      </c>
      <c r="AI17">
        <v>113</v>
      </c>
      <c r="AK17">
        <v>2016</v>
      </c>
      <c r="AL17">
        <v>157</v>
      </c>
      <c r="AN17">
        <v>2016</v>
      </c>
      <c r="AO17">
        <v>58</v>
      </c>
      <c r="AQ17">
        <v>2016</v>
      </c>
      <c r="AR17">
        <v>158</v>
      </c>
      <c r="AT17">
        <v>2016</v>
      </c>
      <c r="AU17">
        <v>143</v>
      </c>
      <c r="AW17">
        <v>2016</v>
      </c>
      <c r="AX17">
        <v>170</v>
      </c>
      <c r="AZ17">
        <v>2016</v>
      </c>
      <c r="BA17">
        <v>229</v>
      </c>
      <c r="BC17">
        <v>2016</v>
      </c>
      <c r="BD17">
        <v>339</v>
      </c>
      <c r="BF17">
        <v>2016</v>
      </c>
      <c r="BG17">
        <v>365</v>
      </c>
      <c r="BI17">
        <v>2016</v>
      </c>
      <c r="BJ17">
        <v>299</v>
      </c>
      <c r="BL17">
        <v>2016</v>
      </c>
      <c r="BM17">
        <v>173</v>
      </c>
      <c r="BO17">
        <v>2016</v>
      </c>
      <c r="BP17">
        <v>362</v>
      </c>
      <c r="BR17">
        <v>2016</v>
      </c>
      <c r="BS17">
        <v>416</v>
      </c>
      <c r="BU17">
        <v>2016</v>
      </c>
      <c r="BV17">
        <v>125</v>
      </c>
      <c r="BX17">
        <v>2016</v>
      </c>
      <c r="BY17">
        <v>5650</v>
      </c>
    </row>
    <row r="18" spans="1:77" x14ac:dyDescent="0.15">
      <c r="A18">
        <v>2017</v>
      </c>
      <c r="B18">
        <v>130</v>
      </c>
      <c r="D18">
        <v>2017</v>
      </c>
      <c r="E18">
        <v>430</v>
      </c>
      <c r="G18">
        <v>2017</v>
      </c>
      <c r="H18">
        <v>424</v>
      </c>
      <c r="J18">
        <v>2017</v>
      </c>
      <c r="K18">
        <v>158</v>
      </c>
      <c r="M18">
        <v>2017</v>
      </c>
      <c r="N18">
        <v>291</v>
      </c>
      <c r="P18">
        <v>2017</v>
      </c>
      <c r="Q18">
        <v>93</v>
      </c>
      <c r="S18">
        <v>2017</v>
      </c>
      <c r="T18">
        <v>237</v>
      </c>
      <c r="V18">
        <v>2017</v>
      </c>
      <c r="W18">
        <v>317</v>
      </c>
      <c r="Y18">
        <v>2017</v>
      </c>
      <c r="Z18">
        <v>330</v>
      </c>
      <c r="AB18">
        <v>2017</v>
      </c>
      <c r="AC18">
        <v>73</v>
      </c>
      <c r="AE18">
        <v>2017</v>
      </c>
      <c r="AF18">
        <v>316</v>
      </c>
      <c r="AH18">
        <v>2017</v>
      </c>
      <c r="AI18">
        <v>126</v>
      </c>
      <c r="AK18">
        <v>2017</v>
      </c>
      <c r="AL18">
        <v>170</v>
      </c>
      <c r="AN18">
        <v>2017</v>
      </c>
      <c r="AO18">
        <v>73</v>
      </c>
      <c r="AQ18">
        <v>2017</v>
      </c>
      <c r="AR18">
        <v>178</v>
      </c>
      <c r="AT18">
        <v>2017</v>
      </c>
      <c r="AU18">
        <v>140</v>
      </c>
      <c r="AW18">
        <v>2017</v>
      </c>
      <c r="AX18">
        <v>194</v>
      </c>
      <c r="AZ18">
        <v>2017</v>
      </c>
      <c r="BA18">
        <v>299</v>
      </c>
      <c r="BC18">
        <v>2017</v>
      </c>
      <c r="BD18">
        <v>416</v>
      </c>
      <c r="BF18">
        <v>2017</v>
      </c>
      <c r="BG18">
        <v>408</v>
      </c>
      <c r="BI18">
        <v>2017</v>
      </c>
      <c r="BJ18">
        <v>340</v>
      </c>
      <c r="BL18">
        <v>2017</v>
      </c>
      <c r="BM18">
        <v>197</v>
      </c>
      <c r="BO18">
        <v>2017</v>
      </c>
      <c r="BP18">
        <v>398</v>
      </c>
      <c r="BR18">
        <v>2017</v>
      </c>
      <c r="BS18">
        <v>463</v>
      </c>
      <c r="BU18">
        <v>2017</v>
      </c>
      <c r="BV18">
        <v>131</v>
      </c>
      <c r="BX18">
        <v>2017</v>
      </c>
      <c r="BY18">
        <v>6332</v>
      </c>
    </row>
    <row r="19" spans="1:77" x14ac:dyDescent="0.15">
      <c r="A19">
        <v>2018</v>
      </c>
      <c r="B19">
        <v>148</v>
      </c>
      <c r="D19">
        <v>2018</v>
      </c>
      <c r="E19">
        <v>459</v>
      </c>
      <c r="G19">
        <v>2018</v>
      </c>
      <c r="H19">
        <v>469</v>
      </c>
      <c r="J19">
        <v>2018</v>
      </c>
      <c r="K19">
        <v>181</v>
      </c>
      <c r="M19">
        <v>2018</v>
      </c>
      <c r="N19">
        <v>310</v>
      </c>
      <c r="P19">
        <v>2018</v>
      </c>
      <c r="Q19">
        <v>112</v>
      </c>
      <c r="S19">
        <v>2018</v>
      </c>
      <c r="T19">
        <v>259</v>
      </c>
      <c r="V19">
        <v>2018</v>
      </c>
      <c r="W19">
        <v>331</v>
      </c>
      <c r="Y19">
        <v>2018</v>
      </c>
      <c r="Z19">
        <v>303</v>
      </c>
      <c r="AB19">
        <v>2018</v>
      </c>
      <c r="AC19">
        <v>69</v>
      </c>
      <c r="AE19">
        <v>2018</v>
      </c>
      <c r="AF19">
        <v>315</v>
      </c>
      <c r="AH19">
        <v>2018</v>
      </c>
      <c r="AI19">
        <v>142</v>
      </c>
      <c r="AK19">
        <v>2018</v>
      </c>
      <c r="AL19">
        <v>178</v>
      </c>
      <c r="AN19">
        <v>2018</v>
      </c>
      <c r="AO19">
        <v>77</v>
      </c>
      <c r="AQ19">
        <v>2018</v>
      </c>
      <c r="AR19">
        <v>180</v>
      </c>
      <c r="AT19">
        <v>2018</v>
      </c>
      <c r="AU19">
        <v>155</v>
      </c>
      <c r="AW19">
        <v>2018</v>
      </c>
      <c r="AX19">
        <v>212</v>
      </c>
      <c r="AZ19">
        <v>2018</v>
      </c>
      <c r="BA19">
        <v>277</v>
      </c>
      <c r="BC19">
        <v>2018</v>
      </c>
      <c r="BD19">
        <v>435</v>
      </c>
      <c r="BF19">
        <v>2018</v>
      </c>
      <c r="BG19">
        <v>424</v>
      </c>
      <c r="BI19">
        <v>2018</v>
      </c>
      <c r="BJ19">
        <v>367</v>
      </c>
      <c r="BL19">
        <v>2018</v>
      </c>
      <c r="BM19">
        <v>217</v>
      </c>
      <c r="BO19">
        <v>2018</v>
      </c>
      <c r="BP19">
        <v>449</v>
      </c>
      <c r="BR19">
        <v>2018</v>
      </c>
      <c r="BS19">
        <v>458</v>
      </c>
      <c r="BU19">
        <v>2018</v>
      </c>
      <c r="BV19">
        <v>136</v>
      </c>
      <c r="BX19">
        <v>2018</v>
      </c>
      <c r="BY19">
        <v>6663</v>
      </c>
    </row>
    <row r="20" spans="1:77" x14ac:dyDescent="0.15">
      <c r="A20" t="s">
        <v>1633</v>
      </c>
      <c r="B20">
        <v>931</v>
      </c>
      <c r="D20" t="s">
        <v>1633</v>
      </c>
      <c r="E20">
        <v>3203</v>
      </c>
      <c r="G20" t="s">
        <v>1633</v>
      </c>
      <c r="H20">
        <v>3314</v>
      </c>
      <c r="J20" t="s">
        <v>1633</v>
      </c>
      <c r="K20">
        <v>1077</v>
      </c>
      <c r="M20" t="s">
        <v>1633</v>
      </c>
      <c r="N20">
        <v>1856</v>
      </c>
      <c r="P20" t="s">
        <v>1633</v>
      </c>
      <c r="Q20">
        <v>561</v>
      </c>
      <c r="S20" t="s">
        <v>1633</v>
      </c>
      <c r="T20">
        <v>1927</v>
      </c>
      <c r="V20" t="s">
        <v>1633</v>
      </c>
      <c r="W20">
        <v>2082</v>
      </c>
      <c r="Y20" t="s">
        <v>1633</v>
      </c>
      <c r="Z20">
        <v>2222</v>
      </c>
      <c r="AB20" t="s">
        <v>1633</v>
      </c>
      <c r="AC20">
        <v>536</v>
      </c>
      <c r="AE20" t="s">
        <v>1633</v>
      </c>
      <c r="AF20">
        <v>2208</v>
      </c>
      <c r="AH20" t="s">
        <v>1633</v>
      </c>
      <c r="AI20">
        <v>827</v>
      </c>
      <c r="AK20" t="s">
        <v>1633</v>
      </c>
      <c r="AL20">
        <v>1102</v>
      </c>
      <c r="AN20" t="s">
        <v>1633</v>
      </c>
      <c r="AO20">
        <v>445</v>
      </c>
      <c r="AQ20" t="s">
        <v>1633</v>
      </c>
      <c r="AR20">
        <v>1239</v>
      </c>
      <c r="AT20" t="s">
        <v>1633</v>
      </c>
      <c r="AU20">
        <v>1073</v>
      </c>
      <c r="AW20" t="s">
        <v>1633</v>
      </c>
      <c r="AX20">
        <v>1266</v>
      </c>
      <c r="AZ20" t="s">
        <v>1633</v>
      </c>
      <c r="BA20">
        <v>1647</v>
      </c>
      <c r="BC20" t="s">
        <v>1633</v>
      </c>
      <c r="BD20">
        <v>3024</v>
      </c>
      <c r="BF20" t="s">
        <v>1633</v>
      </c>
      <c r="BG20">
        <v>2770</v>
      </c>
      <c r="BI20" t="s">
        <v>1633</v>
      </c>
      <c r="BJ20">
        <v>2503</v>
      </c>
      <c r="BL20" t="s">
        <v>1633</v>
      </c>
      <c r="BM20">
        <v>1466</v>
      </c>
      <c r="BO20" t="s">
        <v>1633</v>
      </c>
      <c r="BP20">
        <v>2718</v>
      </c>
      <c r="BR20" t="s">
        <v>1633</v>
      </c>
      <c r="BS20">
        <v>3357</v>
      </c>
      <c r="BU20" t="s">
        <v>1633</v>
      </c>
      <c r="BV20">
        <v>940</v>
      </c>
      <c r="BX20" t="s">
        <v>1633</v>
      </c>
      <c r="BY20">
        <v>44294</v>
      </c>
    </row>
  </sheetData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A69"/>
  <sheetViews>
    <sheetView workbookViewId="0">
      <selection activeCell="DU34" sqref="DU34"/>
    </sheetView>
  </sheetViews>
  <sheetFormatPr defaultRowHeight="13.5" x14ac:dyDescent="0.15"/>
  <cols>
    <col min="5" max="5" width="30.5" customWidth="1"/>
    <col min="10" max="10" width="30.5" customWidth="1"/>
    <col min="15" max="15" width="30.5" customWidth="1"/>
    <col min="20" max="20" width="30.5" customWidth="1"/>
    <col min="25" max="25" width="30.5" customWidth="1"/>
    <col min="30" max="30" width="30.5" customWidth="1"/>
    <col min="35" max="35" width="30.5" customWidth="1"/>
    <col min="40" max="40" width="30.5" customWidth="1"/>
    <col min="45" max="45" width="30.5" customWidth="1"/>
    <col min="50" max="50" width="30.5" customWidth="1"/>
    <col min="55" max="55" width="30.5" customWidth="1"/>
    <col min="60" max="60" width="30.5" customWidth="1"/>
    <col min="65" max="65" width="30.5" customWidth="1"/>
    <col min="70" max="70" width="30.5" customWidth="1"/>
    <col min="75" max="75" width="30.5" customWidth="1"/>
    <col min="80" max="80" width="30.5" customWidth="1"/>
    <col min="85" max="85" width="30.5" customWidth="1"/>
    <col min="90" max="90" width="30.5" customWidth="1"/>
    <col min="95" max="95" width="30.5" customWidth="1"/>
    <col min="100" max="100" width="30.5" customWidth="1"/>
    <col min="105" max="105" width="30.5" customWidth="1"/>
    <col min="110" max="110" width="30.5" customWidth="1"/>
    <col min="115" max="115" width="30.5" customWidth="1"/>
    <col min="120" max="120" width="30.5" customWidth="1"/>
    <col min="125" max="125" width="30.5" customWidth="1"/>
  </cols>
  <sheetData>
    <row r="1" spans="1:131" s="1" customFormat="1" ht="30.75" customHeight="1" x14ac:dyDescent="0.15">
      <c r="A1" s="2" t="s">
        <v>1779</v>
      </c>
      <c r="B1" s="21" t="s">
        <v>113</v>
      </c>
      <c r="C1" s="2" t="s">
        <v>1727</v>
      </c>
      <c r="D1" s="2" t="s">
        <v>1753</v>
      </c>
      <c r="E1" s="2"/>
      <c r="F1" s="2" t="s">
        <v>1779</v>
      </c>
      <c r="G1" s="21" t="s">
        <v>70</v>
      </c>
      <c r="H1" s="2" t="s">
        <v>1727</v>
      </c>
      <c r="I1" s="2" t="s">
        <v>1753</v>
      </c>
      <c r="J1" s="2"/>
      <c r="K1" s="2" t="s">
        <v>1779</v>
      </c>
      <c r="L1" s="21" t="s">
        <v>69</v>
      </c>
      <c r="M1" s="2" t="s">
        <v>1727</v>
      </c>
      <c r="N1" s="2" t="s">
        <v>1753</v>
      </c>
      <c r="O1" s="2"/>
      <c r="P1" s="2" t="s">
        <v>1779</v>
      </c>
      <c r="Q1" s="21" t="s">
        <v>74</v>
      </c>
      <c r="R1" s="2" t="s">
        <v>1727</v>
      </c>
      <c r="S1" s="2" t="s">
        <v>1753</v>
      </c>
      <c r="T1" s="2"/>
      <c r="U1" s="2" t="s">
        <v>1779</v>
      </c>
      <c r="V1" s="21" t="s">
        <v>51</v>
      </c>
      <c r="W1" s="2" t="s">
        <v>1727</v>
      </c>
      <c r="X1" s="2" t="s">
        <v>1753</v>
      </c>
      <c r="Y1" s="2"/>
      <c r="Z1" s="2" t="s">
        <v>1779</v>
      </c>
      <c r="AA1" s="21" t="s">
        <v>83</v>
      </c>
      <c r="AB1" s="2" t="s">
        <v>1727</v>
      </c>
      <c r="AC1" s="2" t="s">
        <v>1753</v>
      </c>
      <c r="AD1" s="2"/>
      <c r="AE1" s="2" t="s">
        <v>1779</v>
      </c>
      <c r="AF1" s="21" t="s">
        <v>64</v>
      </c>
      <c r="AG1" s="2" t="s">
        <v>1727</v>
      </c>
      <c r="AH1" s="2" t="s">
        <v>1753</v>
      </c>
      <c r="AI1" s="2"/>
      <c r="AJ1" s="2" t="s">
        <v>1779</v>
      </c>
      <c r="AK1" s="21" t="s">
        <v>63</v>
      </c>
      <c r="AL1" s="2" t="s">
        <v>1727</v>
      </c>
      <c r="AM1" s="2" t="s">
        <v>1753</v>
      </c>
      <c r="AN1" s="2"/>
      <c r="AO1" s="2" t="s">
        <v>1779</v>
      </c>
      <c r="AP1" s="21" t="s">
        <v>1016</v>
      </c>
      <c r="AQ1" s="2" t="s">
        <v>1727</v>
      </c>
      <c r="AR1" s="2" t="s">
        <v>1753</v>
      </c>
      <c r="AS1" s="2"/>
      <c r="AT1" s="2" t="s">
        <v>1779</v>
      </c>
      <c r="AU1" s="21" t="s">
        <v>73</v>
      </c>
      <c r="AV1" s="2" t="s">
        <v>1727</v>
      </c>
      <c r="AW1" s="2" t="s">
        <v>1753</v>
      </c>
      <c r="AX1" s="2"/>
      <c r="AY1" s="2" t="s">
        <v>1779</v>
      </c>
      <c r="AZ1" s="21" t="s">
        <v>72</v>
      </c>
      <c r="BA1" s="2" t="s">
        <v>1727</v>
      </c>
      <c r="BB1" s="2" t="s">
        <v>1753</v>
      </c>
      <c r="BC1" s="2"/>
      <c r="BD1" s="2" t="s">
        <v>1779</v>
      </c>
      <c r="BE1" s="21" t="s">
        <v>82</v>
      </c>
      <c r="BF1" s="2" t="s">
        <v>1727</v>
      </c>
      <c r="BG1" s="2" t="s">
        <v>1753</v>
      </c>
      <c r="BH1" s="2"/>
      <c r="BI1" s="2" t="s">
        <v>1779</v>
      </c>
      <c r="BJ1" s="21" t="s">
        <v>98</v>
      </c>
      <c r="BK1" s="2" t="s">
        <v>1727</v>
      </c>
      <c r="BL1" s="2" t="s">
        <v>1753</v>
      </c>
      <c r="BM1" s="2"/>
      <c r="BN1" s="2" t="s">
        <v>1779</v>
      </c>
      <c r="BO1" s="21" t="s">
        <v>65</v>
      </c>
      <c r="BP1" s="2" t="s">
        <v>1727</v>
      </c>
      <c r="BQ1" s="2" t="s">
        <v>1753</v>
      </c>
      <c r="BR1" s="2"/>
      <c r="BS1" s="2" t="s">
        <v>1779</v>
      </c>
      <c r="BT1" s="21" t="s">
        <v>97</v>
      </c>
      <c r="BU1" s="2" t="s">
        <v>1727</v>
      </c>
      <c r="BV1" s="2" t="s">
        <v>1753</v>
      </c>
      <c r="BW1" s="2"/>
      <c r="BX1" s="2" t="s">
        <v>1779</v>
      </c>
      <c r="BY1" s="21" t="s">
        <v>93</v>
      </c>
      <c r="BZ1" s="2" t="s">
        <v>1727</v>
      </c>
      <c r="CA1" s="2" t="s">
        <v>1753</v>
      </c>
      <c r="CB1" s="2"/>
      <c r="CC1" s="2" t="s">
        <v>1779</v>
      </c>
      <c r="CD1" s="21" t="s">
        <v>96</v>
      </c>
      <c r="CE1" s="2" t="s">
        <v>1727</v>
      </c>
      <c r="CF1" s="2" t="s">
        <v>1753</v>
      </c>
      <c r="CG1" s="2"/>
      <c r="CH1" s="2" t="s">
        <v>1779</v>
      </c>
      <c r="CI1" s="21" t="s">
        <v>1</v>
      </c>
      <c r="CJ1" s="2" t="s">
        <v>1727</v>
      </c>
      <c r="CK1" s="2" t="s">
        <v>1753</v>
      </c>
      <c r="CL1" s="2"/>
      <c r="CM1" s="2" t="s">
        <v>1779</v>
      </c>
      <c r="CN1" s="21" t="s">
        <v>68</v>
      </c>
      <c r="CO1" s="2" t="s">
        <v>1727</v>
      </c>
      <c r="CP1" s="2" t="s">
        <v>1753</v>
      </c>
      <c r="CQ1" s="2"/>
      <c r="CR1" s="2" t="s">
        <v>1779</v>
      </c>
      <c r="CS1" s="21" t="s">
        <v>95</v>
      </c>
      <c r="CT1" s="2" t="s">
        <v>1727</v>
      </c>
      <c r="CU1" s="2" t="s">
        <v>1753</v>
      </c>
      <c r="CV1" s="2"/>
      <c r="CW1" s="2" t="s">
        <v>1779</v>
      </c>
      <c r="CX1" s="21" t="s">
        <v>75</v>
      </c>
      <c r="CY1" s="2" t="s">
        <v>1727</v>
      </c>
      <c r="CZ1" s="2" t="s">
        <v>1753</v>
      </c>
      <c r="DA1" s="2"/>
      <c r="DB1" s="2" t="s">
        <v>1779</v>
      </c>
      <c r="DC1" s="21" t="s">
        <v>102</v>
      </c>
      <c r="DD1" s="2" t="s">
        <v>1727</v>
      </c>
      <c r="DE1" s="2" t="s">
        <v>1753</v>
      </c>
      <c r="DF1" s="2"/>
      <c r="DG1" s="2" t="s">
        <v>1779</v>
      </c>
      <c r="DH1" s="21" t="s">
        <v>78</v>
      </c>
      <c r="DI1" s="2" t="s">
        <v>1727</v>
      </c>
      <c r="DJ1" s="2" t="s">
        <v>1753</v>
      </c>
      <c r="DK1" s="2"/>
      <c r="DL1" s="2" t="s">
        <v>1779</v>
      </c>
      <c r="DM1" s="21" t="s">
        <v>77</v>
      </c>
      <c r="DN1" s="2" t="s">
        <v>1727</v>
      </c>
      <c r="DO1" s="2" t="s">
        <v>1753</v>
      </c>
      <c r="DP1" s="2"/>
      <c r="DQ1" s="2" t="s">
        <v>1779</v>
      </c>
      <c r="DR1" s="21" t="s">
        <v>91</v>
      </c>
      <c r="DS1" s="2" t="s">
        <v>1727</v>
      </c>
      <c r="DT1" s="2" t="s">
        <v>1753</v>
      </c>
      <c r="DU1" s="2"/>
      <c r="DV1" s="2" t="s">
        <v>1779</v>
      </c>
      <c r="DW1" s="2" t="s">
        <v>1735</v>
      </c>
      <c r="DX1" s="2"/>
      <c r="DY1" s="2"/>
      <c r="DZ1" s="2" t="s">
        <v>1735</v>
      </c>
      <c r="EA1" s="2"/>
    </row>
    <row r="2" spans="1:131" x14ac:dyDescent="0.15">
      <c r="A2" s="3">
        <v>1</v>
      </c>
      <c r="B2" s="3" t="s">
        <v>181</v>
      </c>
      <c r="C2" s="3">
        <v>9</v>
      </c>
      <c r="D2" s="3">
        <v>72</v>
      </c>
      <c r="E2" s="3" t="str">
        <f>B2&amp;"（"&amp;D2&amp;"分，"&amp;C2&amp;"项）、"</f>
        <v>中共四川省委党校（72分，9项）、</v>
      </c>
      <c r="F2" s="3">
        <v>1</v>
      </c>
      <c r="G2" s="3" t="s">
        <v>80</v>
      </c>
      <c r="H2" s="3">
        <v>27</v>
      </c>
      <c r="I2" s="3">
        <v>254</v>
      </c>
      <c r="J2" s="3" t="str">
        <f>G2&amp;"（"&amp;I2&amp;"分，"&amp;H2&amp;"项）、"</f>
        <v>四川大学（254分，27项）、</v>
      </c>
      <c r="K2" s="3">
        <v>1</v>
      </c>
      <c r="L2" s="3" t="s">
        <v>80</v>
      </c>
      <c r="M2" s="3">
        <v>26</v>
      </c>
      <c r="N2" s="3">
        <v>252</v>
      </c>
      <c r="O2" s="3" t="str">
        <f>L2&amp;"（"&amp;N2&amp;"分，"&amp;M2&amp;"项）、"</f>
        <v>四川大学（252分，26项）、</v>
      </c>
      <c r="P2" s="3">
        <v>1</v>
      </c>
      <c r="Q2" s="3" t="s">
        <v>80</v>
      </c>
      <c r="R2" s="3">
        <v>22</v>
      </c>
      <c r="S2" s="3">
        <v>208</v>
      </c>
      <c r="T2" s="3" t="str">
        <f>Q2&amp;"（"&amp;S2&amp;"分，"&amp;R2&amp;"项）、"</f>
        <v>四川大学（208分，22项）、</v>
      </c>
      <c r="U2" s="3">
        <v>1</v>
      </c>
      <c r="V2" s="3" t="s">
        <v>27</v>
      </c>
      <c r="W2" s="3">
        <v>9</v>
      </c>
      <c r="X2" s="3">
        <v>72</v>
      </c>
      <c r="Y2" s="3" t="str">
        <f>V2&amp;"（"&amp;X2&amp;"分，"&amp;W2&amp;"项）、"</f>
        <v>四川师范大学（72分，9项）、</v>
      </c>
      <c r="Z2" s="3">
        <v>1</v>
      </c>
      <c r="AA2" s="3" t="s">
        <v>80</v>
      </c>
      <c r="AB2" s="3">
        <v>22</v>
      </c>
      <c r="AC2" s="3">
        <v>232</v>
      </c>
      <c r="AD2" s="3" t="str">
        <f>AA2&amp;"（"&amp;AC2&amp;"分，"&amp;AB2&amp;"项）、"</f>
        <v>四川大学（232分，22项）、</v>
      </c>
      <c r="AE2" s="3">
        <v>1</v>
      </c>
      <c r="AF2" s="3" t="s">
        <v>67</v>
      </c>
      <c r="AG2" s="3">
        <v>26</v>
      </c>
      <c r="AH2" s="3">
        <v>234</v>
      </c>
      <c r="AI2" s="3" t="str">
        <f>AF2&amp;"（"&amp;AH2&amp;"分，"&amp;AG2&amp;"项）、"</f>
        <v>西南财经大学（234分，26项）、</v>
      </c>
      <c r="AJ2" s="3">
        <v>1</v>
      </c>
      <c r="AK2" s="3" t="s">
        <v>80</v>
      </c>
      <c r="AL2" s="3">
        <v>6</v>
      </c>
      <c r="AM2" s="3">
        <v>58</v>
      </c>
      <c r="AN2" s="3" t="str">
        <f>AK2&amp;"（"&amp;AM2&amp;"分，"&amp;AL2&amp;"项）、"</f>
        <v>四川大学（58分，6项）、</v>
      </c>
      <c r="AO2" s="3">
        <v>1</v>
      </c>
      <c r="AP2" s="3" t="s">
        <v>50</v>
      </c>
      <c r="AQ2" s="3">
        <v>60</v>
      </c>
      <c r="AR2" s="3">
        <v>556</v>
      </c>
      <c r="AS2" s="3" t="str">
        <f>AP2&amp;"（"&amp;AR2&amp;"分，"&amp;AQ2&amp;"项）、"</f>
        <v>西南民族大学（556分，60项）、</v>
      </c>
      <c r="AT2" s="3">
        <v>1</v>
      </c>
      <c r="AU2" s="3" t="s">
        <v>67</v>
      </c>
      <c r="AV2" s="3">
        <v>13</v>
      </c>
      <c r="AW2" s="3">
        <v>108</v>
      </c>
      <c r="AX2" s="3" t="str">
        <f>AU2&amp;"（"&amp;AW2&amp;"分，"&amp;AV2&amp;"项）、"</f>
        <v>西南财经大学（108分，13项）、</v>
      </c>
      <c r="AY2" s="3">
        <v>1</v>
      </c>
      <c r="AZ2" s="3" t="s">
        <v>67</v>
      </c>
      <c r="BA2" s="3">
        <v>9</v>
      </c>
      <c r="BB2" s="3">
        <v>80</v>
      </c>
      <c r="BC2" s="3" t="str">
        <f>AZ2&amp;"（"&amp;BB2&amp;"分，"&amp;BA2&amp;"项）、"</f>
        <v>西南财经大学（80分，9项）、</v>
      </c>
      <c r="BD2" s="3">
        <v>1</v>
      </c>
      <c r="BE2" s="3" t="s">
        <v>80</v>
      </c>
      <c r="BF2" s="3">
        <v>13</v>
      </c>
      <c r="BG2" s="3">
        <v>114</v>
      </c>
      <c r="BH2" s="3" t="str">
        <f>BE2&amp;"（"&amp;BG2&amp;"分，"&amp;BF2&amp;"项）、"</f>
        <v>四川大学（114分，13项）、</v>
      </c>
      <c r="BI2" s="3">
        <v>1</v>
      </c>
      <c r="BJ2" s="3" t="s">
        <v>110</v>
      </c>
      <c r="BK2" s="3">
        <v>33</v>
      </c>
      <c r="BL2" s="3">
        <v>278</v>
      </c>
      <c r="BM2" s="3" t="str">
        <f>BJ2&amp;"（"&amp;BL2&amp;"分，"&amp;BK2&amp;"项）、"</f>
        <v>成都体育学院（278分，33项）、</v>
      </c>
      <c r="BN2" s="3">
        <v>1</v>
      </c>
      <c r="BO2" s="3" t="s">
        <v>67</v>
      </c>
      <c r="BP2" s="3">
        <v>9</v>
      </c>
      <c r="BQ2" s="3">
        <v>94</v>
      </c>
      <c r="BR2" s="3" t="str">
        <f>BO2&amp;"（"&amp;BQ2&amp;"分，"&amp;BP2&amp;"项）、"</f>
        <v>西南财经大学（94分，9项）、</v>
      </c>
      <c r="BS2" s="3">
        <v>1</v>
      </c>
      <c r="BT2" s="3" t="s">
        <v>80</v>
      </c>
      <c r="BU2" s="3">
        <v>18</v>
      </c>
      <c r="BV2" s="3">
        <v>162</v>
      </c>
      <c r="BW2" s="3" t="str">
        <f>BT2&amp;"（"&amp;BV2&amp;"分，"&amp;BU2&amp;"项）、"</f>
        <v>四川大学（162分，18项）、</v>
      </c>
      <c r="BX2" s="3">
        <v>1</v>
      </c>
      <c r="BY2" s="3" t="s">
        <v>80</v>
      </c>
      <c r="BZ2" s="3">
        <v>17</v>
      </c>
      <c r="CA2" s="3">
        <v>160</v>
      </c>
      <c r="CB2" s="3" t="str">
        <f>BY2&amp;"（"&amp;CA2&amp;"分，"&amp;BZ2&amp;"项）、"</f>
        <v>四川大学（160分，17项）、</v>
      </c>
      <c r="CC2" s="3">
        <v>1</v>
      </c>
      <c r="CD2" s="3" t="s">
        <v>80</v>
      </c>
      <c r="CE2" s="3">
        <v>16</v>
      </c>
      <c r="CF2" s="3">
        <v>156</v>
      </c>
      <c r="CG2" s="3" t="str">
        <f>CD2&amp;"（"&amp;CF2&amp;"分，"&amp;CE2&amp;"项）、"</f>
        <v>四川大学（156分，16项）、</v>
      </c>
      <c r="CH2" s="3">
        <v>1</v>
      </c>
      <c r="CI2" s="3" t="s">
        <v>50</v>
      </c>
      <c r="CJ2" s="3">
        <v>9</v>
      </c>
      <c r="CK2" s="3">
        <v>72</v>
      </c>
      <c r="CL2" s="3" t="str">
        <f>CI2&amp;"（"&amp;CK2&amp;"分，"&amp;CJ2&amp;"项）、"</f>
        <v>西南民族大学（72分，9项）、</v>
      </c>
      <c r="CM2" s="3">
        <v>1</v>
      </c>
      <c r="CN2" s="3" t="s">
        <v>67</v>
      </c>
      <c r="CO2" s="3">
        <v>39</v>
      </c>
      <c r="CP2" s="3">
        <v>338</v>
      </c>
      <c r="CQ2" s="3" t="str">
        <f>CN2&amp;"（"&amp;CP2&amp;"分，"&amp;CO2&amp;"项）、"</f>
        <v>西南财经大学（338分，39项）、</v>
      </c>
      <c r="CR2" s="3">
        <v>1</v>
      </c>
      <c r="CS2" s="3" t="s">
        <v>80</v>
      </c>
      <c r="CT2" s="3">
        <v>18</v>
      </c>
      <c r="CU2" s="3">
        <v>178</v>
      </c>
      <c r="CV2" s="3" t="str">
        <f>CS2&amp;"（"&amp;CU2&amp;"分，"&amp;CT2&amp;"项）、"</f>
        <v>四川大学（178分，18项）、</v>
      </c>
      <c r="CW2" s="3">
        <v>1</v>
      </c>
      <c r="CX2" s="3" t="s">
        <v>27</v>
      </c>
      <c r="CY2" s="3">
        <v>17</v>
      </c>
      <c r="CZ2" s="3">
        <v>162</v>
      </c>
      <c r="DA2" s="3" t="str">
        <f>CX2&amp;"（"&amp;CZ2&amp;"分，"&amp;CY2&amp;"项）、"</f>
        <v>四川师范大学（162分，17项）、</v>
      </c>
      <c r="DB2" s="3">
        <v>1</v>
      </c>
      <c r="DC2" s="3" t="s">
        <v>80</v>
      </c>
      <c r="DD2" s="3">
        <v>14</v>
      </c>
      <c r="DE2" s="3">
        <v>132</v>
      </c>
      <c r="DF2" s="3" t="str">
        <f>DC2&amp;"（"&amp;DE2&amp;"分，"&amp;DD2&amp;"项）、"</f>
        <v>四川大学（132分，14项）、</v>
      </c>
      <c r="DG2" s="3">
        <v>1</v>
      </c>
      <c r="DH2" s="3" t="s">
        <v>80</v>
      </c>
      <c r="DI2" s="3">
        <v>43</v>
      </c>
      <c r="DJ2" s="3">
        <v>416</v>
      </c>
      <c r="DK2" s="3" t="str">
        <f>DH2&amp;"（"&amp;DJ2&amp;"分，"&amp;DI2&amp;"项）、"</f>
        <v>四川大学（416分，43项）、</v>
      </c>
      <c r="DL2" s="3">
        <v>1</v>
      </c>
      <c r="DM2" s="3" t="s">
        <v>50</v>
      </c>
      <c r="DN2" s="3">
        <v>23</v>
      </c>
      <c r="DO2" s="3">
        <v>222</v>
      </c>
      <c r="DP2" s="3" t="str">
        <f>DM2&amp;"（"&amp;DO2&amp;"分，"&amp;DN2&amp;"项）、"</f>
        <v>西南民族大学（222分，23项）、</v>
      </c>
      <c r="DQ2" s="3">
        <v>1</v>
      </c>
      <c r="DR2" s="3" t="s">
        <v>80</v>
      </c>
      <c r="DS2" s="3">
        <v>30</v>
      </c>
      <c r="DT2" s="3">
        <v>286</v>
      </c>
      <c r="DU2" s="3" t="str">
        <f>DR2&amp;"（"&amp;DT2&amp;"分，"&amp;DS2&amp;"项）、"</f>
        <v>四川大学（286分，30项）、</v>
      </c>
      <c r="DV2" s="3">
        <v>1</v>
      </c>
      <c r="DW2" s="3" t="s">
        <v>80</v>
      </c>
      <c r="DX2" s="3">
        <v>401</v>
      </c>
      <c r="DY2" s="3">
        <v>3746</v>
      </c>
      <c r="DZ2" s="3" t="s">
        <v>80</v>
      </c>
      <c r="EA2" s="3"/>
    </row>
    <row r="3" spans="1:131" x14ac:dyDescent="0.15">
      <c r="A3" s="3">
        <v>2</v>
      </c>
      <c r="B3" s="3" t="s">
        <v>80</v>
      </c>
      <c r="C3" s="3">
        <v>8</v>
      </c>
      <c r="D3" s="3">
        <v>64</v>
      </c>
      <c r="E3" s="3" t="str">
        <f t="shared" ref="E3:E8" si="0">B3&amp;"（"&amp;D3&amp;"分，"&amp;C3&amp;"项）、"</f>
        <v>四川大学（64分，8项）、</v>
      </c>
      <c r="F3" s="3">
        <v>2</v>
      </c>
      <c r="G3" s="3" t="s">
        <v>87</v>
      </c>
      <c r="H3" s="3">
        <v>12</v>
      </c>
      <c r="I3" s="3">
        <v>104</v>
      </c>
      <c r="J3" s="3" t="str">
        <f t="shared" ref="J3:J8" si="1">G3&amp;"（"&amp;I3&amp;"分，"&amp;H3&amp;"项）、"</f>
        <v>四川省社会科学院（104分，12项）、</v>
      </c>
      <c r="K3" s="3">
        <v>2</v>
      </c>
      <c r="L3" s="3" t="s">
        <v>67</v>
      </c>
      <c r="M3" s="3">
        <v>26</v>
      </c>
      <c r="N3" s="3">
        <v>252</v>
      </c>
      <c r="O3" s="3" t="str">
        <f t="shared" ref="O3:O8" si="2">L3&amp;"（"&amp;N3&amp;"分，"&amp;M3&amp;"项）、"</f>
        <v>西南财经大学（252分，26项）、</v>
      </c>
      <c r="P3" s="3">
        <v>2</v>
      </c>
      <c r="Q3" s="3" t="s">
        <v>87</v>
      </c>
      <c r="R3" s="3">
        <v>2</v>
      </c>
      <c r="S3" s="3">
        <v>16</v>
      </c>
      <c r="T3" s="3" t="str">
        <f t="shared" ref="T3:T8" si="3">Q3&amp;"（"&amp;S3&amp;"分，"&amp;R3&amp;"项）、"</f>
        <v>四川省社会科学院（16分，2项）、</v>
      </c>
      <c r="U3" s="3">
        <v>2</v>
      </c>
      <c r="V3" s="3" t="s">
        <v>25</v>
      </c>
      <c r="W3" s="3">
        <v>4</v>
      </c>
      <c r="X3" s="3">
        <v>32</v>
      </c>
      <c r="Y3" s="3" t="str">
        <f t="shared" ref="Y3:Y8" si="4">V3&amp;"（"&amp;X3&amp;"分，"&amp;W3&amp;"项）、"</f>
        <v>西华师范大学（32分，4项）、</v>
      </c>
      <c r="Z3" s="3">
        <v>2</v>
      </c>
      <c r="AA3" s="3" t="s">
        <v>25</v>
      </c>
      <c r="AB3" s="3">
        <v>5</v>
      </c>
      <c r="AC3" s="3">
        <v>44</v>
      </c>
      <c r="AD3" s="3" t="str">
        <f t="shared" ref="AD3:AD8" si="5">AA3&amp;"（"&amp;AC3&amp;"分，"&amp;AB3&amp;"项）、"</f>
        <v>西华师范大学（44分，5项）、</v>
      </c>
      <c r="AE3" s="3">
        <v>2</v>
      </c>
      <c r="AF3" s="3" t="s">
        <v>80</v>
      </c>
      <c r="AG3" s="3">
        <v>16</v>
      </c>
      <c r="AH3" s="3">
        <v>136</v>
      </c>
      <c r="AI3" s="3" t="str">
        <f t="shared" ref="AI3:AI8" si="6">AF3&amp;"（"&amp;AH3&amp;"分，"&amp;AG3&amp;"项）、"</f>
        <v>四川大学（136分，16项）、</v>
      </c>
      <c r="AJ3" s="3">
        <v>2</v>
      </c>
      <c r="AK3" s="3" t="s">
        <v>49</v>
      </c>
      <c r="AL3" s="3">
        <v>6</v>
      </c>
      <c r="AM3" s="3">
        <v>58</v>
      </c>
      <c r="AN3" s="3" t="str">
        <f t="shared" ref="AN3:AN8" si="7">AK3&amp;"（"&amp;AM3&amp;"分，"&amp;AL3&amp;"项）、"</f>
        <v>西南交通大学（58分，6项）、</v>
      </c>
      <c r="AO3" s="3">
        <v>2</v>
      </c>
      <c r="AP3" s="3" t="s">
        <v>80</v>
      </c>
      <c r="AQ3" s="3">
        <v>25</v>
      </c>
      <c r="AR3" s="3">
        <v>238</v>
      </c>
      <c r="AS3" s="3" t="str">
        <f t="shared" ref="AS3:AS8" si="8">AP3&amp;"（"&amp;AR3&amp;"分，"&amp;AQ3&amp;"项）、"</f>
        <v>四川大学（238分，25项）、</v>
      </c>
      <c r="AT3" s="3">
        <v>2</v>
      </c>
      <c r="AU3" s="3" t="s">
        <v>80</v>
      </c>
      <c r="AV3" s="3">
        <v>4</v>
      </c>
      <c r="AW3" s="3">
        <v>32</v>
      </c>
      <c r="AX3" s="3" t="str">
        <f t="shared" ref="AX3:AX8" si="9">AU3&amp;"（"&amp;AW3&amp;"分，"&amp;AV3&amp;"项）、"</f>
        <v>四川大学（32分，4项）、</v>
      </c>
      <c r="AY3" s="3">
        <v>2</v>
      </c>
      <c r="AZ3" s="3" t="s">
        <v>80</v>
      </c>
      <c r="BA3" s="3">
        <v>7</v>
      </c>
      <c r="BB3" s="3">
        <v>64</v>
      </c>
      <c r="BC3" s="3" t="str">
        <f t="shared" ref="BC3:BC8" si="10">AZ3&amp;"（"&amp;BB3&amp;"分，"&amp;BA3&amp;"项）、"</f>
        <v>四川大学（64分，7项）、</v>
      </c>
      <c r="BD3" s="3">
        <v>2</v>
      </c>
      <c r="BE3" s="3" t="s">
        <v>27</v>
      </c>
      <c r="BF3" s="3">
        <v>5</v>
      </c>
      <c r="BG3" s="3">
        <v>40</v>
      </c>
      <c r="BH3" s="3" t="str">
        <f t="shared" ref="BH3:BH8" si="11">BE3&amp;"（"&amp;BG3&amp;"分，"&amp;BF3&amp;"项）、"</f>
        <v>四川师范大学（40分，5项）、</v>
      </c>
      <c r="BI3" s="3">
        <v>2</v>
      </c>
      <c r="BJ3" s="3" t="s">
        <v>25</v>
      </c>
      <c r="BK3" s="3">
        <v>7</v>
      </c>
      <c r="BL3" s="3">
        <v>56</v>
      </c>
      <c r="BM3" s="3" t="str">
        <f t="shared" ref="BM3:BM8" si="12">BJ3&amp;"（"&amp;BL3&amp;"分，"&amp;BK3&amp;"项）、"</f>
        <v>西华师范大学（56分，7项）、</v>
      </c>
      <c r="BN3" s="3">
        <v>2</v>
      </c>
      <c r="BO3" s="3" t="s">
        <v>205</v>
      </c>
      <c r="BP3" s="3">
        <v>3</v>
      </c>
      <c r="BQ3" s="3">
        <v>24</v>
      </c>
      <c r="BR3" s="3" t="str">
        <f t="shared" ref="BR3:BR8" si="13">BO3&amp;"（"&amp;BQ3&amp;"分，"&amp;BP3&amp;"项）、"</f>
        <v>成都信息工程大学（24分，3项）、</v>
      </c>
      <c r="BS3" s="3">
        <v>2</v>
      </c>
      <c r="BT3" s="3" t="s">
        <v>50</v>
      </c>
      <c r="BU3" s="3">
        <v>8</v>
      </c>
      <c r="BV3" s="3">
        <v>64</v>
      </c>
      <c r="BW3" s="3" t="str">
        <f t="shared" ref="BW3:BW8" si="14">BT3&amp;"（"&amp;BV3&amp;"分，"&amp;BU3&amp;"项）、"</f>
        <v>西南民族大学（64分，8项）、</v>
      </c>
      <c r="BX3" s="3">
        <v>2</v>
      </c>
      <c r="BY3" s="3" t="s">
        <v>25</v>
      </c>
      <c r="BZ3" s="3">
        <v>7</v>
      </c>
      <c r="CA3" s="3">
        <v>56</v>
      </c>
      <c r="CB3" s="3" t="str">
        <f t="shared" ref="CB3:CB8" si="15">BY3&amp;"（"&amp;CA3&amp;"分，"&amp;BZ3&amp;"项）、"</f>
        <v>西华师范大学（56分，7项）、</v>
      </c>
      <c r="CC3" s="3">
        <v>2</v>
      </c>
      <c r="CD3" s="3" t="s">
        <v>87</v>
      </c>
      <c r="CE3" s="3">
        <v>9</v>
      </c>
      <c r="CF3" s="3">
        <v>72</v>
      </c>
      <c r="CG3" s="3" t="str">
        <f t="shared" ref="CG3:CG8" si="16">CD3&amp;"（"&amp;CF3&amp;"分，"&amp;CE3&amp;"项）、"</f>
        <v>四川省社会科学院（72分，9项）、</v>
      </c>
      <c r="CH3" s="3">
        <v>2</v>
      </c>
      <c r="CI3" s="3" t="s">
        <v>27</v>
      </c>
      <c r="CJ3" s="3">
        <v>8</v>
      </c>
      <c r="CK3" s="3">
        <v>64</v>
      </c>
      <c r="CL3" s="3" t="str">
        <f t="shared" ref="CL3:CL8" si="17">CI3&amp;"（"&amp;CK3&amp;"分，"&amp;CJ3&amp;"项）、"</f>
        <v>四川师范大学（64分，8项）、</v>
      </c>
      <c r="CM3" s="3">
        <v>2</v>
      </c>
      <c r="CN3" s="3" t="s">
        <v>80</v>
      </c>
      <c r="CO3" s="3">
        <v>22</v>
      </c>
      <c r="CP3" s="3">
        <v>180</v>
      </c>
      <c r="CQ3" s="3" t="str">
        <f t="shared" ref="CQ3:CQ8" si="18">CN3&amp;"（"&amp;CP3&amp;"分，"&amp;CO3&amp;"项）、"</f>
        <v>四川大学（180分，22项）、</v>
      </c>
      <c r="CR3" s="3">
        <v>2</v>
      </c>
      <c r="CS3" s="3" t="s">
        <v>50</v>
      </c>
      <c r="CT3" s="3">
        <v>9</v>
      </c>
      <c r="CU3" s="3">
        <v>86</v>
      </c>
      <c r="CV3" s="3" t="str">
        <f t="shared" ref="CV3:CV8" si="19">CS3&amp;"（"&amp;CU3&amp;"分，"&amp;CT3&amp;"项）、"</f>
        <v>西南民族大学（86分，9项）、</v>
      </c>
      <c r="CW3" s="3">
        <v>2</v>
      </c>
      <c r="CX3" s="3" t="s">
        <v>80</v>
      </c>
      <c r="CY3" s="3">
        <v>16</v>
      </c>
      <c r="CZ3" s="3">
        <v>142</v>
      </c>
      <c r="DA3" s="3" t="str">
        <f t="shared" ref="DA3:DA8" si="20">CX3&amp;"（"&amp;CZ3&amp;"分，"&amp;CY3&amp;"项）、"</f>
        <v>四川大学（142分，16项）、</v>
      </c>
      <c r="DB3" s="3">
        <v>2</v>
      </c>
      <c r="DC3" s="3" t="s">
        <v>25</v>
      </c>
      <c r="DD3" s="3">
        <v>9</v>
      </c>
      <c r="DE3" s="3">
        <v>72</v>
      </c>
      <c r="DF3" s="3" t="str">
        <f t="shared" ref="DF3:DF8" si="21">DC3&amp;"（"&amp;DE3&amp;"分，"&amp;DD3&amp;"项）、"</f>
        <v>西华师范大学（72分，9项）、</v>
      </c>
      <c r="DG3" s="3">
        <v>2</v>
      </c>
      <c r="DH3" s="3" t="s">
        <v>27</v>
      </c>
      <c r="DI3" s="3">
        <v>18</v>
      </c>
      <c r="DJ3" s="3">
        <v>156</v>
      </c>
      <c r="DK3" s="3" t="str">
        <f t="shared" ref="DK3:DK8" si="22">DH3&amp;"（"&amp;DJ3&amp;"分，"&amp;DI3&amp;"项）、"</f>
        <v>四川师范大学（156分，18项）、</v>
      </c>
      <c r="DL3" s="3">
        <v>2</v>
      </c>
      <c r="DM3" s="3" t="s">
        <v>80</v>
      </c>
      <c r="DN3" s="3">
        <v>22</v>
      </c>
      <c r="DO3" s="3">
        <v>210</v>
      </c>
      <c r="DP3" s="3" t="str">
        <f t="shared" ref="DP3:DP8" si="23">DM3&amp;"（"&amp;DO3&amp;"分，"&amp;DN3&amp;"项）、"</f>
        <v>四川大学（210分，22项）、</v>
      </c>
      <c r="DQ3" s="3">
        <v>2</v>
      </c>
      <c r="DR3" s="3" t="s">
        <v>50</v>
      </c>
      <c r="DS3" s="3">
        <v>16</v>
      </c>
      <c r="DT3" s="3">
        <v>172</v>
      </c>
      <c r="DU3" s="3" t="str">
        <f t="shared" ref="DU3:DU8" si="24">DR3&amp;"（"&amp;DT3&amp;"分，"&amp;DS3&amp;"项）、"</f>
        <v>西南民族大学（172分，16项）、</v>
      </c>
      <c r="DV3" s="3">
        <v>2</v>
      </c>
      <c r="DW3" s="3" t="s">
        <v>50</v>
      </c>
      <c r="DX3" s="3">
        <v>200</v>
      </c>
      <c r="DY3" s="3">
        <v>1836</v>
      </c>
      <c r="DZ3" s="3" t="s">
        <v>87</v>
      </c>
      <c r="EA3" s="3"/>
    </row>
    <row r="4" spans="1:131" x14ac:dyDescent="0.15">
      <c r="A4" s="3">
        <v>3</v>
      </c>
      <c r="B4" s="3" t="s">
        <v>87</v>
      </c>
      <c r="C4" s="3">
        <v>6</v>
      </c>
      <c r="D4" s="3">
        <v>58</v>
      </c>
      <c r="E4" s="3" t="str">
        <f t="shared" si="0"/>
        <v>四川省社会科学院（58分，6项）、</v>
      </c>
      <c r="F4" s="3">
        <v>3</v>
      </c>
      <c r="G4" s="3" t="s">
        <v>67</v>
      </c>
      <c r="H4" s="3">
        <v>13</v>
      </c>
      <c r="I4" s="3">
        <v>104</v>
      </c>
      <c r="J4" s="3" t="str">
        <f t="shared" si="1"/>
        <v>西南财经大学（104分，13项）、</v>
      </c>
      <c r="K4" s="3">
        <v>3</v>
      </c>
      <c r="L4" s="3" t="s">
        <v>49</v>
      </c>
      <c r="M4" s="3">
        <v>15</v>
      </c>
      <c r="N4" s="3">
        <v>120</v>
      </c>
      <c r="O4" s="3" t="str">
        <f t="shared" si="2"/>
        <v>西南交通大学（120分，15项）、</v>
      </c>
      <c r="P4" s="3">
        <v>3</v>
      </c>
      <c r="Q4" s="3" t="s">
        <v>134</v>
      </c>
      <c r="R4" s="3">
        <v>2</v>
      </c>
      <c r="S4" s="3">
        <v>16</v>
      </c>
      <c r="T4" s="3" t="str">
        <f t="shared" si="3"/>
        <v>西南科技大学（16分，2项）、</v>
      </c>
      <c r="U4" s="3">
        <v>3</v>
      </c>
      <c r="V4" s="3" t="s">
        <v>155</v>
      </c>
      <c r="W4" s="3">
        <v>4</v>
      </c>
      <c r="X4" s="3">
        <v>32</v>
      </c>
      <c r="Y4" s="3" t="str">
        <f t="shared" si="4"/>
        <v>绵阳师范学院（32分，4项）、</v>
      </c>
      <c r="Z4" s="3">
        <v>3</v>
      </c>
      <c r="AA4" s="3" t="s">
        <v>50</v>
      </c>
      <c r="AB4" s="3">
        <v>3</v>
      </c>
      <c r="AC4" s="3">
        <v>24</v>
      </c>
      <c r="AD4" s="3" t="str">
        <f t="shared" si="5"/>
        <v>西南民族大学（24分，3项）、</v>
      </c>
      <c r="AE4" s="3">
        <v>3</v>
      </c>
      <c r="AF4" s="3" t="s">
        <v>181</v>
      </c>
      <c r="AG4" s="3">
        <v>7</v>
      </c>
      <c r="AH4" s="3">
        <v>56</v>
      </c>
      <c r="AI4" s="3" t="str">
        <f t="shared" si="6"/>
        <v>中共四川省委党校（56分，7项）、</v>
      </c>
      <c r="AJ4" s="3">
        <v>3</v>
      </c>
      <c r="AK4" s="3" t="s">
        <v>62</v>
      </c>
      <c r="AL4" s="3">
        <v>6</v>
      </c>
      <c r="AM4" s="3">
        <v>52</v>
      </c>
      <c r="AN4" s="3" t="str">
        <f t="shared" si="7"/>
        <v>电子科技大学（52分，6项）、</v>
      </c>
      <c r="AO4" s="3">
        <v>3</v>
      </c>
      <c r="AP4" s="3" t="s">
        <v>87</v>
      </c>
      <c r="AQ4" s="3">
        <v>16</v>
      </c>
      <c r="AR4" s="3">
        <v>142</v>
      </c>
      <c r="AS4" s="3" t="str">
        <f t="shared" si="8"/>
        <v>四川省社会科学院（142分，16项）、</v>
      </c>
      <c r="AT4" s="3">
        <v>3</v>
      </c>
      <c r="AU4" s="3" t="s">
        <v>87</v>
      </c>
      <c r="AV4" s="3">
        <v>2</v>
      </c>
      <c r="AW4" s="3">
        <v>16</v>
      </c>
      <c r="AX4" s="3" t="str">
        <f t="shared" si="9"/>
        <v>四川省社会科学院（16分，2项）、</v>
      </c>
      <c r="AY4" s="3">
        <v>3</v>
      </c>
      <c r="AZ4" s="3" t="s">
        <v>87</v>
      </c>
      <c r="BA4" s="3">
        <v>8</v>
      </c>
      <c r="BB4" s="3">
        <v>64</v>
      </c>
      <c r="BC4" s="3" t="str">
        <f t="shared" si="10"/>
        <v>四川省社会科学院（64分，8项）、</v>
      </c>
      <c r="BD4" s="3">
        <v>3</v>
      </c>
      <c r="BE4" s="3" t="s">
        <v>25</v>
      </c>
      <c r="BF4" s="3">
        <v>3</v>
      </c>
      <c r="BG4" s="3">
        <v>24</v>
      </c>
      <c r="BH4" s="3" t="str">
        <f t="shared" si="11"/>
        <v>西华师范大学（24分，3项）、</v>
      </c>
      <c r="BI4" s="3">
        <v>3</v>
      </c>
      <c r="BJ4" s="3" t="s">
        <v>67</v>
      </c>
      <c r="BK4" s="3">
        <v>4</v>
      </c>
      <c r="BL4" s="3">
        <v>32</v>
      </c>
      <c r="BM4" s="3" t="str">
        <f t="shared" si="12"/>
        <v>西南财经大学（32分，4项）、</v>
      </c>
      <c r="BN4" s="3">
        <v>3</v>
      </c>
      <c r="BO4" s="3" t="s">
        <v>181</v>
      </c>
      <c r="BP4" s="3"/>
      <c r="BQ4" s="3"/>
      <c r="BR4" s="3" t="str">
        <f t="shared" si="13"/>
        <v>中共四川省委党校（分，项）、</v>
      </c>
      <c r="BS4" s="3">
        <v>3</v>
      </c>
      <c r="BT4" s="3" t="s">
        <v>1265</v>
      </c>
      <c r="BU4" s="3">
        <v>4</v>
      </c>
      <c r="BV4" s="3">
        <v>36</v>
      </c>
      <c r="BW4" s="3" t="str">
        <f t="shared" si="14"/>
        <v>中国科学院成都文献情报中心（36分，4项）、</v>
      </c>
      <c r="BX4" s="3">
        <v>3</v>
      </c>
      <c r="BY4" s="3" t="s">
        <v>49</v>
      </c>
      <c r="BZ4" s="3">
        <v>5</v>
      </c>
      <c r="CA4" s="3">
        <v>50</v>
      </c>
      <c r="CB4" s="3" t="str">
        <f t="shared" si="15"/>
        <v>西南交通大学（50分，5项）、</v>
      </c>
      <c r="CC4" s="3">
        <v>3</v>
      </c>
      <c r="CD4" s="3" t="s">
        <v>50</v>
      </c>
      <c r="CE4" s="3">
        <v>7</v>
      </c>
      <c r="CF4" s="3">
        <v>56</v>
      </c>
      <c r="CG4" s="3" t="str">
        <f t="shared" si="16"/>
        <v>西南民族大学（56分，7项）、</v>
      </c>
      <c r="CH4" s="3">
        <v>3</v>
      </c>
      <c r="CI4" s="3" t="s">
        <v>80</v>
      </c>
      <c r="CJ4" s="3">
        <v>7</v>
      </c>
      <c r="CK4" s="3">
        <v>56</v>
      </c>
      <c r="CL4" s="3" t="str">
        <f t="shared" si="17"/>
        <v>四川大学（56分，7项）、</v>
      </c>
      <c r="CM4" s="3">
        <v>3</v>
      </c>
      <c r="CN4" s="3" t="s">
        <v>87</v>
      </c>
      <c r="CO4" s="3">
        <v>18</v>
      </c>
      <c r="CP4" s="3">
        <v>158</v>
      </c>
      <c r="CQ4" s="3" t="str">
        <f t="shared" si="18"/>
        <v>四川省社会科学院（158分，18项）、</v>
      </c>
      <c r="CR4" s="3">
        <v>3</v>
      </c>
      <c r="CS4" s="3" t="s">
        <v>27</v>
      </c>
      <c r="CT4" s="3">
        <v>9</v>
      </c>
      <c r="CU4" s="3">
        <v>72</v>
      </c>
      <c r="CV4" s="3" t="str">
        <f t="shared" si="19"/>
        <v>四川师范大学（72分，9项）、</v>
      </c>
      <c r="CW4" s="3">
        <v>3</v>
      </c>
      <c r="CX4" s="3" t="s">
        <v>50</v>
      </c>
      <c r="CY4" s="3">
        <v>7</v>
      </c>
      <c r="CZ4" s="3">
        <v>80</v>
      </c>
      <c r="DA4" s="3" t="str">
        <f t="shared" si="20"/>
        <v>西南民族大学（80分，7项）、</v>
      </c>
      <c r="DB4" s="3">
        <v>3</v>
      </c>
      <c r="DC4" s="3" t="s">
        <v>87</v>
      </c>
      <c r="DD4" s="3">
        <v>6</v>
      </c>
      <c r="DE4" s="3">
        <v>48</v>
      </c>
      <c r="DF4" s="3" t="str">
        <f t="shared" si="21"/>
        <v>四川省社会科学院（48分，6项）、</v>
      </c>
      <c r="DG4" s="3">
        <v>3</v>
      </c>
      <c r="DH4" s="3" t="s">
        <v>25</v>
      </c>
      <c r="DI4" s="3">
        <v>11</v>
      </c>
      <c r="DJ4" s="3">
        <v>110</v>
      </c>
      <c r="DK4" s="3" t="str">
        <f t="shared" si="22"/>
        <v>西华师范大学（110分，11项）、</v>
      </c>
      <c r="DL4" s="3">
        <v>3</v>
      </c>
      <c r="DM4" s="3" t="s">
        <v>27</v>
      </c>
      <c r="DN4" s="3">
        <v>20</v>
      </c>
      <c r="DO4" s="3">
        <v>194</v>
      </c>
      <c r="DP4" s="3" t="str">
        <f t="shared" si="23"/>
        <v>四川师范大学（194分，20项）、</v>
      </c>
      <c r="DQ4" s="3">
        <v>3</v>
      </c>
      <c r="DR4" s="3" t="s">
        <v>87</v>
      </c>
      <c r="DS4" s="3">
        <v>7</v>
      </c>
      <c r="DT4" s="3">
        <v>56</v>
      </c>
      <c r="DU4" s="3" t="str">
        <f t="shared" si="24"/>
        <v>四川省社会科学院（56分，7项）、</v>
      </c>
      <c r="DV4" s="3">
        <v>3</v>
      </c>
      <c r="DW4" s="3" t="s">
        <v>67</v>
      </c>
      <c r="DX4" s="3">
        <v>167</v>
      </c>
      <c r="DY4" s="3">
        <v>1466</v>
      </c>
      <c r="DZ4" s="3" t="s">
        <v>134</v>
      </c>
      <c r="EA4" s="3"/>
    </row>
    <row r="5" spans="1:131" x14ac:dyDescent="0.15">
      <c r="A5" s="3">
        <v>4</v>
      </c>
      <c r="B5" s="3" t="s">
        <v>134</v>
      </c>
      <c r="C5" s="3">
        <v>4</v>
      </c>
      <c r="D5" s="3">
        <v>32</v>
      </c>
      <c r="E5" s="3" t="str">
        <f t="shared" si="0"/>
        <v>西南科技大学（32分，4项）、</v>
      </c>
      <c r="F5" s="3">
        <v>4</v>
      </c>
      <c r="G5" s="3" t="s">
        <v>50</v>
      </c>
      <c r="H5" s="3">
        <v>11</v>
      </c>
      <c r="I5" s="3">
        <v>100</v>
      </c>
      <c r="J5" s="3" t="str">
        <f t="shared" si="1"/>
        <v>西南民族大学（100分，11项）、</v>
      </c>
      <c r="K5" s="3">
        <v>4</v>
      </c>
      <c r="L5" s="3" t="s">
        <v>62</v>
      </c>
      <c r="M5" s="3">
        <v>14</v>
      </c>
      <c r="N5" s="3">
        <v>112</v>
      </c>
      <c r="O5" s="3" t="str">
        <f t="shared" si="2"/>
        <v>电子科技大学（112分，14项）、</v>
      </c>
      <c r="P5" s="3">
        <v>4</v>
      </c>
      <c r="Q5" s="3" t="s">
        <v>50</v>
      </c>
      <c r="R5" s="3">
        <v>2</v>
      </c>
      <c r="S5" s="3">
        <v>16</v>
      </c>
      <c r="T5" s="3" t="str">
        <f t="shared" si="3"/>
        <v>西南民族大学（16分，2项）、</v>
      </c>
      <c r="U5" s="3">
        <v>4</v>
      </c>
      <c r="V5" s="3" t="s">
        <v>50</v>
      </c>
      <c r="W5" s="3">
        <v>3</v>
      </c>
      <c r="X5" s="3">
        <v>24</v>
      </c>
      <c r="Y5" s="3" t="str">
        <f t="shared" si="4"/>
        <v>西南民族大学（24分，3项）、</v>
      </c>
      <c r="Z5" s="3">
        <v>4</v>
      </c>
      <c r="AA5" s="3" t="s">
        <v>572</v>
      </c>
      <c r="AB5" s="3">
        <v>2</v>
      </c>
      <c r="AC5" s="3">
        <v>20</v>
      </c>
      <c r="AD5" s="3" t="str">
        <f t="shared" si="5"/>
        <v>四川省文物考古研究院（20分，2项）、</v>
      </c>
      <c r="AE5" s="3">
        <v>4</v>
      </c>
      <c r="AF5" s="3" t="s">
        <v>50</v>
      </c>
      <c r="AG5" s="3">
        <v>7</v>
      </c>
      <c r="AH5" s="3">
        <v>56</v>
      </c>
      <c r="AI5" s="3" t="str">
        <f t="shared" si="6"/>
        <v>西南民族大学（56分，7项）、</v>
      </c>
      <c r="AJ5" s="3">
        <v>4</v>
      </c>
      <c r="AK5" s="3" t="s">
        <v>61</v>
      </c>
      <c r="AL5" s="3">
        <v>5</v>
      </c>
      <c r="AM5" s="3">
        <v>40</v>
      </c>
      <c r="AN5" s="3" t="str">
        <f t="shared" si="7"/>
        <v>成都理工大学（40分，5项）、</v>
      </c>
      <c r="AO5" s="3">
        <v>4</v>
      </c>
      <c r="AP5" s="3" t="s">
        <v>27</v>
      </c>
      <c r="AQ5" s="3">
        <v>7</v>
      </c>
      <c r="AR5" s="3">
        <v>60</v>
      </c>
      <c r="AS5" s="3" t="str">
        <f t="shared" si="8"/>
        <v>四川师范大学（60分，7项）、</v>
      </c>
      <c r="AT5" s="3">
        <v>4</v>
      </c>
      <c r="AU5" s="3" t="s">
        <v>205</v>
      </c>
      <c r="AV5" s="3">
        <v>2</v>
      </c>
      <c r="AW5" s="3">
        <v>16</v>
      </c>
      <c r="AX5" s="3" t="str">
        <f t="shared" si="9"/>
        <v>成都信息工程大学（16分，2项）、</v>
      </c>
      <c r="AY5" s="3">
        <v>4</v>
      </c>
      <c r="AZ5" s="3" t="s">
        <v>50</v>
      </c>
      <c r="BA5" s="3">
        <v>7</v>
      </c>
      <c r="BB5" s="3">
        <v>56</v>
      </c>
      <c r="BC5" s="3" t="str">
        <f t="shared" si="10"/>
        <v>西南民族大学（56分，7项）、</v>
      </c>
      <c r="BD5" s="3">
        <v>4</v>
      </c>
      <c r="BE5" s="3" t="s">
        <v>134</v>
      </c>
      <c r="BF5" s="3">
        <v>1</v>
      </c>
      <c r="BG5" s="3">
        <v>8</v>
      </c>
      <c r="BH5" s="3" t="str">
        <f t="shared" si="11"/>
        <v>西南科技大学（8分，1项）、</v>
      </c>
      <c r="BI5" s="3">
        <v>4</v>
      </c>
      <c r="BJ5" s="3" t="s">
        <v>27</v>
      </c>
      <c r="BK5" s="3">
        <v>3</v>
      </c>
      <c r="BL5" s="3">
        <v>24</v>
      </c>
      <c r="BM5" s="3" t="str">
        <f t="shared" si="12"/>
        <v>四川师范大学（24分，3项）、</v>
      </c>
      <c r="BN5" s="3">
        <v>4</v>
      </c>
      <c r="BO5" s="3" t="s">
        <v>80</v>
      </c>
      <c r="BP5" s="3"/>
      <c r="BQ5" s="3"/>
      <c r="BR5" s="3" t="str">
        <f t="shared" si="13"/>
        <v>四川大学（分，项）、</v>
      </c>
      <c r="BS5" s="3">
        <v>4</v>
      </c>
      <c r="BT5" s="3" t="s">
        <v>25</v>
      </c>
      <c r="BU5" s="3">
        <v>4</v>
      </c>
      <c r="BV5" s="3">
        <v>32</v>
      </c>
      <c r="BW5" s="3" t="str">
        <f t="shared" si="14"/>
        <v>西华师范大学（32分，4项）、</v>
      </c>
      <c r="BX5" s="3">
        <v>4</v>
      </c>
      <c r="BY5" s="3" t="s">
        <v>27</v>
      </c>
      <c r="BZ5" s="3">
        <v>4</v>
      </c>
      <c r="CA5" s="3">
        <v>32</v>
      </c>
      <c r="CB5" s="3" t="str">
        <f t="shared" si="15"/>
        <v>四川师范大学（32分，4项）、</v>
      </c>
      <c r="CC5" s="3">
        <v>4</v>
      </c>
      <c r="CD5" s="3" t="s">
        <v>27</v>
      </c>
      <c r="CE5" s="3">
        <v>5</v>
      </c>
      <c r="CF5" s="3">
        <v>40</v>
      </c>
      <c r="CG5" s="3" t="str">
        <f t="shared" si="16"/>
        <v>四川师范大学（40分，5项）、</v>
      </c>
      <c r="CH5" s="3">
        <v>4</v>
      </c>
      <c r="CI5" s="3" t="s">
        <v>28</v>
      </c>
      <c r="CJ5" s="3">
        <v>6</v>
      </c>
      <c r="CK5" s="3">
        <v>48</v>
      </c>
      <c r="CL5" s="3" t="str">
        <f t="shared" si="17"/>
        <v>成都大学（48分，6项）、</v>
      </c>
      <c r="CM5" s="3">
        <v>4</v>
      </c>
      <c r="CN5" s="3" t="s">
        <v>27</v>
      </c>
      <c r="CO5" s="3">
        <v>7</v>
      </c>
      <c r="CP5" s="3">
        <v>56</v>
      </c>
      <c r="CQ5" s="3" t="str">
        <f t="shared" si="18"/>
        <v>四川师范大学（56分，7项）、</v>
      </c>
      <c r="CR5" s="3">
        <v>4</v>
      </c>
      <c r="CS5" s="3" t="s">
        <v>49</v>
      </c>
      <c r="CT5" s="3">
        <v>7</v>
      </c>
      <c r="CU5" s="3">
        <v>66</v>
      </c>
      <c r="CV5" s="3" t="str">
        <f t="shared" si="19"/>
        <v>西南交通大学（66分，7项）、</v>
      </c>
      <c r="CW5" s="3">
        <v>4</v>
      </c>
      <c r="CX5" s="3" t="s">
        <v>67</v>
      </c>
      <c r="CY5" s="3">
        <v>7</v>
      </c>
      <c r="CZ5" s="3">
        <v>56</v>
      </c>
      <c r="DA5" s="3" t="str">
        <f t="shared" si="20"/>
        <v>西南财经大学（56分，7项）、</v>
      </c>
      <c r="DB5" s="3">
        <v>4</v>
      </c>
      <c r="DC5" s="3" t="s">
        <v>67</v>
      </c>
      <c r="DD5" s="3">
        <v>6</v>
      </c>
      <c r="DE5" s="3">
        <v>48</v>
      </c>
      <c r="DF5" s="3" t="str">
        <f t="shared" si="21"/>
        <v>西南财经大学（48分，6项）、</v>
      </c>
      <c r="DG5" s="3">
        <v>4</v>
      </c>
      <c r="DH5" s="3" t="s">
        <v>50</v>
      </c>
      <c r="DI5" s="3">
        <v>6</v>
      </c>
      <c r="DJ5" s="3">
        <v>72</v>
      </c>
      <c r="DK5" s="3" t="str">
        <f t="shared" si="22"/>
        <v>西南民族大学（72分，6项）、</v>
      </c>
      <c r="DL5" s="3">
        <v>4</v>
      </c>
      <c r="DM5" s="3" t="s">
        <v>25</v>
      </c>
      <c r="DN5" s="3">
        <v>18</v>
      </c>
      <c r="DO5" s="3">
        <v>154</v>
      </c>
      <c r="DP5" s="3" t="str">
        <f t="shared" si="23"/>
        <v>西华师范大学（154分，18项）、</v>
      </c>
      <c r="DQ5" s="3">
        <v>4</v>
      </c>
      <c r="DR5" s="3" t="s">
        <v>27</v>
      </c>
      <c r="DS5" s="3">
        <v>6</v>
      </c>
      <c r="DT5" s="3">
        <v>52</v>
      </c>
      <c r="DU5" s="3" t="str">
        <f t="shared" si="24"/>
        <v>四川师范大学（52分，6项）、</v>
      </c>
      <c r="DV5" s="3">
        <v>4</v>
      </c>
      <c r="DW5" s="3" t="s">
        <v>27</v>
      </c>
      <c r="DX5" s="3">
        <v>142</v>
      </c>
      <c r="DY5" s="3">
        <v>1216</v>
      </c>
      <c r="DZ5" s="3" t="s">
        <v>50</v>
      </c>
      <c r="EA5" s="3"/>
    </row>
    <row r="6" spans="1:131" x14ac:dyDescent="0.15">
      <c r="A6" s="3">
        <v>5</v>
      </c>
      <c r="B6" s="3" t="s">
        <v>50</v>
      </c>
      <c r="C6" s="3">
        <v>2</v>
      </c>
      <c r="D6" s="3">
        <v>16</v>
      </c>
      <c r="E6" s="3" t="str">
        <f t="shared" si="0"/>
        <v>西南民族大学（16分，2项）、</v>
      </c>
      <c r="F6" s="3">
        <v>5</v>
      </c>
      <c r="G6" s="3" t="s">
        <v>27</v>
      </c>
      <c r="H6" s="3">
        <v>5</v>
      </c>
      <c r="I6" s="3">
        <v>40</v>
      </c>
      <c r="J6" s="3" t="str">
        <f t="shared" si="1"/>
        <v>四川师范大学（40分，5项）、</v>
      </c>
      <c r="K6" s="3">
        <v>5</v>
      </c>
      <c r="L6" s="3" t="s">
        <v>87</v>
      </c>
      <c r="M6" s="3">
        <v>9</v>
      </c>
      <c r="N6" s="3">
        <v>98</v>
      </c>
      <c r="O6" s="3" t="str">
        <f t="shared" si="2"/>
        <v>四川省社会科学院（98分，9项）、</v>
      </c>
      <c r="P6" s="3">
        <v>5</v>
      </c>
      <c r="Q6" s="3" t="s">
        <v>67</v>
      </c>
      <c r="R6" s="3">
        <v>1</v>
      </c>
      <c r="S6" s="3">
        <v>8</v>
      </c>
      <c r="T6" s="3" t="str">
        <f t="shared" si="3"/>
        <v>西南财经大学（8分，1项）、</v>
      </c>
      <c r="U6" s="3">
        <v>5</v>
      </c>
      <c r="V6" s="3" t="s">
        <v>62</v>
      </c>
      <c r="W6" s="3">
        <v>3</v>
      </c>
      <c r="X6" s="3">
        <v>24</v>
      </c>
      <c r="Y6" s="3" t="str">
        <f t="shared" si="4"/>
        <v>电子科技大学（24分，3项）、</v>
      </c>
      <c r="Z6" s="3">
        <v>5</v>
      </c>
      <c r="AA6" s="3" t="s">
        <v>1427</v>
      </c>
      <c r="AB6" s="3">
        <v>1</v>
      </c>
      <c r="AC6" s="3">
        <v>18</v>
      </c>
      <c r="AD6" s="3" t="str">
        <f t="shared" si="5"/>
        <v>成都文物考古所（18分，1项）、</v>
      </c>
      <c r="AE6" s="3">
        <v>5</v>
      </c>
      <c r="AF6" s="3" t="s">
        <v>87</v>
      </c>
      <c r="AG6" s="3">
        <v>5</v>
      </c>
      <c r="AH6" s="3">
        <v>40</v>
      </c>
      <c r="AI6" s="3" t="str">
        <f t="shared" si="6"/>
        <v>四川省社会科学院（40分，5项）、</v>
      </c>
      <c r="AJ6" s="3">
        <v>5</v>
      </c>
      <c r="AK6" s="3" t="s">
        <v>134</v>
      </c>
      <c r="AL6" s="3">
        <v>4</v>
      </c>
      <c r="AM6" s="3">
        <v>32</v>
      </c>
      <c r="AN6" s="3" t="str">
        <f t="shared" si="7"/>
        <v>西南科技大学（32分，4项）、</v>
      </c>
      <c r="AO6" s="3">
        <v>5</v>
      </c>
      <c r="AP6" s="3" t="s">
        <v>205</v>
      </c>
      <c r="AQ6" s="3">
        <v>6</v>
      </c>
      <c r="AR6" s="3">
        <v>48</v>
      </c>
      <c r="AS6" s="3" t="str">
        <f t="shared" si="8"/>
        <v>成都信息工程大学（48分，6项）、</v>
      </c>
      <c r="AT6" s="3">
        <v>5</v>
      </c>
      <c r="AU6" s="3" t="s">
        <v>181</v>
      </c>
      <c r="AV6" s="3">
        <v>1</v>
      </c>
      <c r="AW6" s="3">
        <v>8</v>
      </c>
      <c r="AX6" s="3" t="str">
        <f t="shared" si="9"/>
        <v>中共四川省委党校（8分，1项）、</v>
      </c>
      <c r="AY6" s="3">
        <v>5</v>
      </c>
      <c r="AZ6" s="3" t="s">
        <v>27</v>
      </c>
      <c r="BA6" s="3">
        <v>5</v>
      </c>
      <c r="BB6" s="3">
        <v>40</v>
      </c>
      <c r="BC6" s="3" t="str">
        <f t="shared" si="10"/>
        <v>四川师范大学（40分，5项）、</v>
      </c>
      <c r="BD6" s="3">
        <v>5</v>
      </c>
      <c r="BE6" s="3" t="s">
        <v>50</v>
      </c>
      <c r="BF6" s="3">
        <v>1</v>
      </c>
      <c r="BG6" s="3">
        <v>8</v>
      </c>
      <c r="BH6" s="3" t="str">
        <f t="shared" si="11"/>
        <v>西南民族大学（8分，1项）、</v>
      </c>
      <c r="BI6" s="3">
        <v>5</v>
      </c>
      <c r="BJ6" s="3" t="s">
        <v>134</v>
      </c>
      <c r="BK6" s="3">
        <v>2</v>
      </c>
      <c r="BL6" s="3">
        <v>16</v>
      </c>
      <c r="BM6" s="3" t="str">
        <f t="shared" si="12"/>
        <v>西南科技大学（16分，2项）、</v>
      </c>
      <c r="BN6" s="3">
        <v>5</v>
      </c>
      <c r="BO6" s="3" t="s">
        <v>87</v>
      </c>
      <c r="BP6" s="3"/>
      <c r="BQ6" s="3"/>
      <c r="BR6" s="3" t="str">
        <f t="shared" si="13"/>
        <v>四川省社会科学院（分，项）、</v>
      </c>
      <c r="BS6" s="3">
        <v>5</v>
      </c>
      <c r="BT6" s="3" t="s">
        <v>43</v>
      </c>
      <c r="BU6" s="3">
        <v>4</v>
      </c>
      <c r="BV6" s="3">
        <v>32</v>
      </c>
      <c r="BW6" s="3" t="str">
        <f t="shared" si="14"/>
        <v>西华大学（32分，4项）、</v>
      </c>
      <c r="BX6" s="3">
        <v>5</v>
      </c>
      <c r="BY6" s="3" t="s">
        <v>28</v>
      </c>
      <c r="BZ6" s="3">
        <v>2</v>
      </c>
      <c r="CA6" s="3">
        <v>16</v>
      </c>
      <c r="CB6" s="3" t="str">
        <f t="shared" si="15"/>
        <v>成都大学（16分，2项）、</v>
      </c>
      <c r="CC6" s="3">
        <v>5</v>
      </c>
      <c r="CD6" s="3" t="s">
        <v>134</v>
      </c>
      <c r="CE6" s="3">
        <v>4</v>
      </c>
      <c r="CF6" s="3">
        <v>32</v>
      </c>
      <c r="CG6" s="3" t="str">
        <f t="shared" si="16"/>
        <v>西南科技大学（32分，4项）、</v>
      </c>
      <c r="CH6" s="3">
        <v>5</v>
      </c>
      <c r="CI6" s="3" t="s">
        <v>49</v>
      </c>
      <c r="CJ6" s="3">
        <v>2</v>
      </c>
      <c r="CK6" s="3">
        <v>16</v>
      </c>
      <c r="CL6" s="3" t="str">
        <f t="shared" si="17"/>
        <v>西南交通大学（16分，2项）、</v>
      </c>
      <c r="CM6" s="3">
        <v>5</v>
      </c>
      <c r="CN6" s="3" t="s">
        <v>61</v>
      </c>
      <c r="CO6" s="3">
        <v>7</v>
      </c>
      <c r="CP6" s="3">
        <v>56</v>
      </c>
      <c r="CQ6" s="3" t="str">
        <f t="shared" si="18"/>
        <v>成都理工大学（56分，7项）、</v>
      </c>
      <c r="CR6" s="3">
        <v>5</v>
      </c>
      <c r="CS6" s="3" t="s">
        <v>25</v>
      </c>
      <c r="CT6" s="3">
        <v>7</v>
      </c>
      <c r="CU6" s="3">
        <v>56</v>
      </c>
      <c r="CV6" s="3" t="str">
        <f t="shared" si="19"/>
        <v>西华师范大学（56分，7项）、</v>
      </c>
      <c r="CW6" s="3">
        <v>5</v>
      </c>
      <c r="CX6" s="3" t="s">
        <v>87</v>
      </c>
      <c r="CY6" s="3">
        <v>6</v>
      </c>
      <c r="CZ6" s="3">
        <v>48</v>
      </c>
      <c r="DA6" s="3" t="str">
        <f t="shared" si="20"/>
        <v>四川省社会科学院（48分，6项）、</v>
      </c>
      <c r="DB6" s="3">
        <v>5</v>
      </c>
      <c r="DC6" s="3" t="s">
        <v>62</v>
      </c>
      <c r="DD6" s="3">
        <v>5</v>
      </c>
      <c r="DE6" s="3">
        <v>40</v>
      </c>
      <c r="DF6" s="3" t="str">
        <f t="shared" si="21"/>
        <v>电子科技大学（40分，5项）、</v>
      </c>
      <c r="DG6" s="3">
        <v>5</v>
      </c>
      <c r="DH6" s="3" t="s">
        <v>87</v>
      </c>
      <c r="DI6" s="3">
        <v>6</v>
      </c>
      <c r="DJ6" s="3">
        <v>48</v>
      </c>
      <c r="DK6" s="3" t="str">
        <f t="shared" si="22"/>
        <v>四川省社会科学院（48分，6项）、</v>
      </c>
      <c r="DL6" s="3">
        <v>5</v>
      </c>
      <c r="DM6" s="3" t="s">
        <v>87</v>
      </c>
      <c r="DN6" s="3">
        <v>8</v>
      </c>
      <c r="DO6" s="3">
        <v>64</v>
      </c>
      <c r="DP6" s="3" t="str">
        <f t="shared" si="23"/>
        <v>四川省社会科学院（64分，8项）、</v>
      </c>
      <c r="DQ6" s="3">
        <v>5</v>
      </c>
      <c r="DR6" s="3" t="s">
        <v>49</v>
      </c>
      <c r="DS6" s="3">
        <v>4</v>
      </c>
      <c r="DT6" s="3">
        <v>32</v>
      </c>
      <c r="DU6" s="3" t="str">
        <f t="shared" si="24"/>
        <v>西南交通大学（32分，4项）、</v>
      </c>
      <c r="DV6" s="3">
        <v>5</v>
      </c>
      <c r="DW6" s="3" t="s">
        <v>87</v>
      </c>
      <c r="DX6" s="3">
        <v>124</v>
      </c>
      <c r="DY6" s="3">
        <v>1068</v>
      </c>
      <c r="DZ6" s="3" t="s">
        <v>67</v>
      </c>
      <c r="EA6" s="3"/>
    </row>
    <row r="7" spans="1:131" x14ac:dyDescent="0.15">
      <c r="A7" s="3">
        <v>6</v>
      </c>
      <c r="B7" s="3" t="s">
        <v>67</v>
      </c>
      <c r="C7" s="3">
        <v>2</v>
      </c>
      <c r="D7" s="3">
        <v>16</v>
      </c>
      <c r="E7" s="3" t="str">
        <f t="shared" si="0"/>
        <v>西南财经大学（16分，2项）、</v>
      </c>
      <c r="F7" s="3">
        <v>6</v>
      </c>
      <c r="G7" s="3" t="s">
        <v>25</v>
      </c>
      <c r="H7" s="3">
        <v>2</v>
      </c>
      <c r="I7" s="3">
        <v>28</v>
      </c>
      <c r="J7" s="3" t="str">
        <f t="shared" si="1"/>
        <v>西华师范大学（28分，2项）、</v>
      </c>
      <c r="K7" s="3">
        <v>6</v>
      </c>
      <c r="L7" s="3" t="s">
        <v>205</v>
      </c>
      <c r="M7" s="3">
        <v>8</v>
      </c>
      <c r="N7" s="3">
        <v>64</v>
      </c>
      <c r="O7" s="3" t="str">
        <f t="shared" si="2"/>
        <v>成都信息工程大学（64分，8项）、</v>
      </c>
      <c r="P7" s="3">
        <v>6</v>
      </c>
      <c r="Q7" s="3" t="s">
        <v>49</v>
      </c>
      <c r="R7" s="3">
        <v>1</v>
      </c>
      <c r="S7" s="3">
        <v>8</v>
      </c>
      <c r="T7" s="3" t="str">
        <f t="shared" si="3"/>
        <v>西南交通大学（8分，1项）、</v>
      </c>
      <c r="U7" s="3">
        <v>6</v>
      </c>
      <c r="V7" s="3" t="s">
        <v>60</v>
      </c>
      <c r="W7" s="3">
        <v>3</v>
      </c>
      <c r="X7" s="3">
        <v>24</v>
      </c>
      <c r="Y7" s="3" t="str">
        <f t="shared" si="4"/>
        <v>西南石油大学（24分，3项）、</v>
      </c>
      <c r="Z7" s="3">
        <v>6</v>
      </c>
      <c r="AA7" s="3" t="s">
        <v>100</v>
      </c>
      <c r="AB7" s="3">
        <v>1</v>
      </c>
      <c r="AC7" s="3">
        <v>8</v>
      </c>
      <c r="AD7" s="3" t="str">
        <f t="shared" si="5"/>
        <v>成都中医药大学（8分，1项）、</v>
      </c>
      <c r="AE7" s="3">
        <v>6</v>
      </c>
      <c r="AF7" s="3" t="s">
        <v>25</v>
      </c>
      <c r="AG7" s="3">
        <v>5</v>
      </c>
      <c r="AH7" s="3">
        <v>40</v>
      </c>
      <c r="AI7" s="3" t="str">
        <f t="shared" si="6"/>
        <v>西华师范大学（40分，5项）、</v>
      </c>
      <c r="AJ7" s="3">
        <v>6</v>
      </c>
      <c r="AK7" s="3" t="s">
        <v>67</v>
      </c>
      <c r="AL7" s="3">
        <v>4</v>
      </c>
      <c r="AM7" s="3">
        <v>32</v>
      </c>
      <c r="AN7" s="3" t="str">
        <f t="shared" si="7"/>
        <v>西南财经大学（32分，4项）、</v>
      </c>
      <c r="AO7" s="3">
        <v>6</v>
      </c>
      <c r="AP7" s="3" t="s">
        <v>181</v>
      </c>
      <c r="AQ7" s="3">
        <v>5</v>
      </c>
      <c r="AR7" s="3">
        <v>40</v>
      </c>
      <c r="AS7" s="3" t="str">
        <f t="shared" si="8"/>
        <v>中共四川省委党校（40分，5项）、</v>
      </c>
      <c r="AT7" s="3">
        <v>6</v>
      </c>
      <c r="AU7" s="3" t="s">
        <v>50</v>
      </c>
      <c r="AV7" s="3">
        <v>1</v>
      </c>
      <c r="AW7" s="3">
        <v>8</v>
      </c>
      <c r="AX7" s="3" t="str">
        <f t="shared" si="9"/>
        <v>西南民族大学（8分，1项）、</v>
      </c>
      <c r="AY7" s="3">
        <v>6</v>
      </c>
      <c r="AZ7" s="3" t="s">
        <v>49</v>
      </c>
      <c r="BA7" s="3">
        <v>5</v>
      </c>
      <c r="BB7" s="3">
        <v>40</v>
      </c>
      <c r="BC7" s="3" t="str">
        <f t="shared" si="10"/>
        <v>西南交通大学（40分，5项）、</v>
      </c>
      <c r="BD7" s="3">
        <v>6</v>
      </c>
      <c r="BE7" s="3" t="s">
        <v>49</v>
      </c>
      <c r="BF7" s="3">
        <v>1</v>
      </c>
      <c r="BG7" s="3">
        <v>8</v>
      </c>
      <c r="BH7" s="3" t="str">
        <f t="shared" si="11"/>
        <v>西南交通大学（8分，1项）、</v>
      </c>
      <c r="BI7" s="3">
        <v>6</v>
      </c>
      <c r="BJ7" s="3" t="s">
        <v>100</v>
      </c>
      <c r="BK7" s="3">
        <v>2</v>
      </c>
      <c r="BL7" s="3">
        <v>16</v>
      </c>
      <c r="BM7" s="3" t="str">
        <f t="shared" si="12"/>
        <v>成都中医药大学（16分，2项）、</v>
      </c>
      <c r="BN7" s="3">
        <v>6</v>
      </c>
      <c r="BO7" s="3" t="s">
        <v>134</v>
      </c>
      <c r="BP7" s="3"/>
      <c r="BQ7" s="3"/>
      <c r="BR7" s="3" t="str">
        <f t="shared" si="13"/>
        <v>西南科技大学（分，项）、</v>
      </c>
      <c r="BS7" s="3">
        <v>6</v>
      </c>
      <c r="BT7" s="3" t="s">
        <v>28</v>
      </c>
      <c r="BU7" s="3">
        <v>2</v>
      </c>
      <c r="BV7" s="3">
        <v>16</v>
      </c>
      <c r="BW7" s="3" t="str">
        <f t="shared" si="14"/>
        <v>成都大学（16分，2项）、</v>
      </c>
      <c r="BX7" s="3">
        <v>6</v>
      </c>
      <c r="BY7" s="3" t="s">
        <v>50</v>
      </c>
      <c r="BZ7" s="3">
        <v>1</v>
      </c>
      <c r="CA7" s="3">
        <v>8</v>
      </c>
      <c r="CB7" s="3" t="str">
        <f t="shared" si="15"/>
        <v>西南民族大学（8分，1项）、</v>
      </c>
      <c r="CC7" s="3">
        <v>6</v>
      </c>
      <c r="CD7" s="3" t="s">
        <v>62</v>
      </c>
      <c r="CE7" s="3">
        <v>3</v>
      </c>
      <c r="CF7" s="3">
        <v>24</v>
      </c>
      <c r="CG7" s="3" t="str">
        <f t="shared" si="16"/>
        <v>电子科技大学（24分，3项）、</v>
      </c>
      <c r="CH7" s="3">
        <v>6</v>
      </c>
      <c r="CI7" s="3" t="s">
        <v>25</v>
      </c>
      <c r="CJ7" s="3">
        <v>2</v>
      </c>
      <c r="CK7" s="3">
        <v>16</v>
      </c>
      <c r="CL7" s="3" t="str">
        <f t="shared" si="17"/>
        <v>西华师范大学（16分，2项）、</v>
      </c>
      <c r="CM7" s="3">
        <v>6</v>
      </c>
      <c r="CN7" s="3" t="s">
        <v>50</v>
      </c>
      <c r="CO7" s="3">
        <v>5</v>
      </c>
      <c r="CP7" s="3">
        <v>40</v>
      </c>
      <c r="CQ7" s="3" t="str">
        <f t="shared" si="18"/>
        <v>西南民族大学（40分，5项）、</v>
      </c>
      <c r="CR7" s="3">
        <v>6</v>
      </c>
      <c r="CS7" s="3" t="s">
        <v>134</v>
      </c>
      <c r="CT7" s="3">
        <v>5</v>
      </c>
      <c r="CU7" s="3">
        <v>40</v>
      </c>
      <c r="CV7" s="3" t="str">
        <f t="shared" si="19"/>
        <v>西南科技大学（40分，5项）、</v>
      </c>
      <c r="CW7" s="3">
        <v>6</v>
      </c>
      <c r="CX7" s="3" t="s">
        <v>60</v>
      </c>
      <c r="CY7" s="3">
        <v>6</v>
      </c>
      <c r="CZ7" s="3">
        <v>48</v>
      </c>
      <c r="DA7" s="3" t="str">
        <f t="shared" si="20"/>
        <v>西南石油大学（48分，6项）、</v>
      </c>
      <c r="DB7" s="3">
        <v>6</v>
      </c>
      <c r="DC7" s="3" t="s">
        <v>49</v>
      </c>
      <c r="DD7" s="3">
        <v>4</v>
      </c>
      <c r="DE7" s="3">
        <v>32</v>
      </c>
      <c r="DF7" s="3" t="str">
        <f t="shared" si="21"/>
        <v>西南交通大学（32分，4项）、</v>
      </c>
      <c r="DG7" s="3">
        <v>6</v>
      </c>
      <c r="DH7" s="3" t="s">
        <v>49</v>
      </c>
      <c r="DI7" s="3">
        <v>3</v>
      </c>
      <c r="DJ7" s="3">
        <v>24</v>
      </c>
      <c r="DK7" s="3" t="str">
        <f t="shared" si="22"/>
        <v>西南交通大学（24分，3项）、</v>
      </c>
      <c r="DL7" s="3">
        <v>6</v>
      </c>
      <c r="DM7" s="3" t="s">
        <v>49</v>
      </c>
      <c r="DN7" s="3">
        <v>7</v>
      </c>
      <c r="DO7" s="3">
        <v>60</v>
      </c>
      <c r="DP7" s="3" t="str">
        <f t="shared" si="23"/>
        <v>西南交通大学（60分，7项）、</v>
      </c>
      <c r="DQ7" s="3">
        <v>6</v>
      </c>
      <c r="DR7" s="3" t="s">
        <v>25</v>
      </c>
      <c r="DS7" s="3">
        <v>2</v>
      </c>
      <c r="DT7" s="3">
        <v>16</v>
      </c>
      <c r="DU7" s="3" t="str">
        <f t="shared" si="24"/>
        <v>西华师范大学（16分，2项）、</v>
      </c>
      <c r="DV7" s="3">
        <v>6</v>
      </c>
      <c r="DW7" s="3" t="s">
        <v>25</v>
      </c>
      <c r="DX7" s="3">
        <v>98</v>
      </c>
      <c r="DY7" s="3">
        <v>832</v>
      </c>
      <c r="DZ7" s="3" t="s">
        <v>178</v>
      </c>
      <c r="EA7" s="3"/>
    </row>
    <row r="8" spans="1:131" x14ac:dyDescent="0.15">
      <c r="A8" s="3">
        <v>7</v>
      </c>
      <c r="B8" s="3" t="s">
        <v>178</v>
      </c>
      <c r="C8" s="3">
        <v>2</v>
      </c>
      <c r="D8" s="3">
        <v>16</v>
      </c>
      <c r="E8" s="3" t="str">
        <f t="shared" si="0"/>
        <v>中共成都市委党校（16分，2项）、</v>
      </c>
      <c r="F8" s="3">
        <v>7</v>
      </c>
      <c r="G8" s="3" t="s">
        <v>134</v>
      </c>
      <c r="H8" s="3">
        <v>3</v>
      </c>
      <c r="I8" s="3">
        <v>24</v>
      </c>
      <c r="J8" s="3" t="str">
        <f t="shared" si="1"/>
        <v>西南科技大学（24分，3项）、</v>
      </c>
      <c r="K8" s="3">
        <v>7</v>
      </c>
      <c r="L8" s="3" t="s">
        <v>50</v>
      </c>
      <c r="M8" s="3">
        <v>7</v>
      </c>
      <c r="N8" s="3">
        <v>60</v>
      </c>
      <c r="O8" s="3" t="str">
        <f t="shared" si="2"/>
        <v>西南民族大学（60分，7项）、</v>
      </c>
      <c r="P8" s="3">
        <v>7</v>
      </c>
      <c r="Q8" s="3" t="s">
        <v>25</v>
      </c>
      <c r="R8" s="3">
        <v>1</v>
      </c>
      <c r="S8" s="3">
        <v>8</v>
      </c>
      <c r="T8" s="3" t="str">
        <f t="shared" si="3"/>
        <v>西华师范大学（8分，1项）、</v>
      </c>
      <c r="U8" s="3">
        <v>7</v>
      </c>
      <c r="V8" s="3" t="s">
        <v>49</v>
      </c>
      <c r="W8" s="3">
        <v>2</v>
      </c>
      <c r="X8" s="3">
        <v>16</v>
      </c>
      <c r="Y8" s="3" t="str">
        <f t="shared" si="4"/>
        <v>西南交通大学（16分，2项）、</v>
      </c>
      <c r="Z8" s="3">
        <v>7</v>
      </c>
      <c r="AA8" s="3" t="s">
        <v>181</v>
      </c>
      <c r="AB8" s="3"/>
      <c r="AC8" s="3"/>
      <c r="AD8" s="3" t="str">
        <f t="shared" si="5"/>
        <v>中共四川省委党校（分，项）、</v>
      </c>
      <c r="AE8" s="3">
        <v>7</v>
      </c>
      <c r="AF8" s="3" t="s">
        <v>49</v>
      </c>
      <c r="AG8" s="3">
        <v>3</v>
      </c>
      <c r="AH8" s="3">
        <v>24</v>
      </c>
      <c r="AI8" s="3" t="str">
        <f t="shared" si="6"/>
        <v>西南交通大学（24分，3项）、</v>
      </c>
      <c r="AJ8" s="3">
        <v>7</v>
      </c>
      <c r="AK8" s="3" t="s">
        <v>27</v>
      </c>
      <c r="AL8" s="3">
        <v>4</v>
      </c>
      <c r="AM8" s="3">
        <v>32</v>
      </c>
      <c r="AN8" s="3" t="str">
        <f t="shared" si="7"/>
        <v>四川师范大学（32分，4项）、</v>
      </c>
      <c r="AO8" s="3">
        <v>7</v>
      </c>
      <c r="AP8" s="3" t="s">
        <v>190</v>
      </c>
      <c r="AQ8" s="3">
        <v>5</v>
      </c>
      <c r="AR8" s="3">
        <v>40</v>
      </c>
      <c r="AS8" s="3" t="str">
        <f t="shared" si="8"/>
        <v>四川农业大学（40分，5项）、</v>
      </c>
      <c r="AT8" s="3">
        <v>7</v>
      </c>
      <c r="AU8" s="3" t="s">
        <v>455</v>
      </c>
      <c r="AV8" s="3">
        <v>1</v>
      </c>
      <c r="AW8" s="3">
        <v>8</v>
      </c>
      <c r="AX8" s="3" t="str">
        <f t="shared" si="9"/>
        <v>成都市委党校（8分，1项）、</v>
      </c>
      <c r="AY8" s="3">
        <v>7</v>
      </c>
      <c r="AZ8" s="3" t="s">
        <v>317</v>
      </c>
      <c r="BA8" s="3">
        <v>4</v>
      </c>
      <c r="BB8" s="3">
        <v>32</v>
      </c>
      <c r="BC8" s="3" t="str">
        <f t="shared" si="10"/>
        <v>宜宾学院（32分，4项）、</v>
      </c>
      <c r="BD8" s="3">
        <v>7</v>
      </c>
      <c r="BE8" s="3" t="s">
        <v>181</v>
      </c>
      <c r="BF8" s="3"/>
      <c r="BG8" s="3"/>
      <c r="BH8" s="3" t="str">
        <f t="shared" si="11"/>
        <v>中共四川省委党校（分，项）、</v>
      </c>
      <c r="BI8" s="3">
        <v>7</v>
      </c>
      <c r="BJ8" s="3" t="s">
        <v>80</v>
      </c>
      <c r="BK8" s="3">
        <v>1</v>
      </c>
      <c r="BL8" s="3">
        <v>8</v>
      </c>
      <c r="BM8" s="3" t="str">
        <f t="shared" si="12"/>
        <v>四川大学（8分，1项）、</v>
      </c>
      <c r="BN8" s="3">
        <v>7</v>
      </c>
      <c r="BO8" s="3" t="s">
        <v>50</v>
      </c>
      <c r="BP8" s="3"/>
      <c r="BQ8" s="3"/>
      <c r="BR8" s="3" t="str">
        <f t="shared" si="13"/>
        <v>西南民族大学（分，项）、</v>
      </c>
      <c r="BS8" s="3">
        <v>7</v>
      </c>
      <c r="BT8" s="3" t="s">
        <v>100</v>
      </c>
      <c r="BU8" s="3">
        <v>2</v>
      </c>
      <c r="BV8" s="3">
        <v>16</v>
      </c>
      <c r="BW8" s="3" t="str">
        <f t="shared" si="14"/>
        <v>成都中医药大学（16分，2项）、</v>
      </c>
      <c r="BX8" s="3">
        <v>7</v>
      </c>
      <c r="BY8" s="3" t="s">
        <v>442</v>
      </c>
      <c r="BZ8" s="3">
        <v>1</v>
      </c>
      <c r="CA8" s="3">
        <v>8</v>
      </c>
      <c r="CB8" s="3" t="str">
        <f t="shared" si="15"/>
        <v>成都师范学院（8分，1项）、</v>
      </c>
      <c r="CC8" s="3">
        <v>7</v>
      </c>
      <c r="CD8" s="3" t="s">
        <v>49</v>
      </c>
      <c r="CE8" s="3">
        <v>2</v>
      </c>
      <c r="CF8" s="3">
        <v>16</v>
      </c>
      <c r="CG8" s="3" t="str">
        <f t="shared" si="16"/>
        <v>西南交通大学（16分，2项）、</v>
      </c>
      <c r="CH8" s="3">
        <v>7</v>
      </c>
      <c r="CI8" s="3" t="s">
        <v>134</v>
      </c>
      <c r="CJ8" s="3">
        <v>1</v>
      </c>
      <c r="CK8" s="3">
        <v>8</v>
      </c>
      <c r="CL8" s="3" t="str">
        <f t="shared" si="17"/>
        <v>西南科技大学（8分，1项）、</v>
      </c>
      <c r="CM8" s="3">
        <v>7</v>
      </c>
      <c r="CN8" s="3" t="s">
        <v>49</v>
      </c>
      <c r="CO8" s="3">
        <v>5</v>
      </c>
      <c r="CP8" s="3">
        <v>40</v>
      </c>
      <c r="CQ8" s="3" t="str">
        <f t="shared" si="18"/>
        <v>西南交通大学（40分，5项）、</v>
      </c>
      <c r="CR8" s="3">
        <v>7</v>
      </c>
      <c r="CS8" s="3" t="s">
        <v>67</v>
      </c>
      <c r="CT8" s="3">
        <v>5</v>
      </c>
      <c r="CU8" s="3">
        <v>40</v>
      </c>
      <c r="CV8" s="3" t="str">
        <f t="shared" si="19"/>
        <v>西南财经大学（40分，5项）、</v>
      </c>
      <c r="CW8" s="3">
        <v>7</v>
      </c>
      <c r="CX8" s="3" t="s">
        <v>317</v>
      </c>
      <c r="CY8" s="3">
        <v>4</v>
      </c>
      <c r="CZ8" s="3">
        <v>32</v>
      </c>
      <c r="DA8" s="3" t="str">
        <f t="shared" si="20"/>
        <v>宜宾学院（32分，4项）、</v>
      </c>
      <c r="DB8" s="3">
        <v>7</v>
      </c>
      <c r="DC8" s="3" t="s">
        <v>61</v>
      </c>
      <c r="DD8" s="3">
        <v>4</v>
      </c>
      <c r="DE8" s="3">
        <v>32</v>
      </c>
      <c r="DF8" s="3" t="str">
        <f t="shared" si="21"/>
        <v>成都理工大学（32分，4项）、</v>
      </c>
      <c r="DG8" s="3">
        <v>7</v>
      </c>
      <c r="DH8" s="3" t="s">
        <v>62</v>
      </c>
      <c r="DI8" s="3">
        <v>3</v>
      </c>
      <c r="DJ8" s="3">
        <v>24</v>
      </c>
      <c r="DK8" s="3" t="str">
        <f t="shared" si="22"/>
        <v>电子科技大学（24分，3项）、</v>
      </c>
      <c r="DL8" s="3">
        <v>7</v>
      </c>
      <c r="DM8" s="3" t="s">
        <v>28</v>
      </c>
      <c r="DN8" s="3">
        <v>6</v>
      </c>
      <c r="DO8" s="3">
        <v>48</v>
      </c>
      <c r="DP8" s="3" t="str">
        <f t="shared" si="23"/>
        <v>成都大学（48分，6项）、</v>
      </c>
      <c r="DQ8" s="3">
        <v>7</v>
      </c>
      <c r="DR8" s="3" t="s">
        <v>205</v>
      </c>
      <c r="DS8" s="3">
        <v>2</v>
      </c>
      <c r="DT8" s="3">
        <v>16</v>
      </c>
      <c r="DU8" s="3" t="str">
        <f t="shared" si="24"/>
        <v>成都信息工程大学（16分，2项）、</v>
      </c>
      <c r="DV8" s="3">
        <v>7</v>
      </c>
      <c r="DW8" s="3" t="s">
        <v>49</v>
      </c>
      <c r="DX8" s="3">
        <v>78</v>
      </c>
      <c r="DY8" s="3">
        <v>658</v>
      </c>
      <c r="DZ8" s="3" t="s">
        <v>455</v>
      </c>
      <c r="EA8" s="3"/>
    </row>
    <row r="9" spans="1:131" x14ac:dyDescent="0.15">
      <c r="A9" s="3">
        <v>8</v>
      </c>
      <c r="B9" s="3" t="s">
        <v>455</v>
      </c>
      <c r="C9" s="3">
        <v>1</v>
      </c>
      <c r="D9" s="3">
        <v>8</v>
      </c>
      <c r="E9" s="3"/>
      <c r="F9" s="3">
        <v>8</v>
      </c>
      <c r="G9" s="3" t="s">
        <v>62</v>
      </c>
      <c r="H9" s="3">
        <v>3</v>
      </c>
      <c r="I9" s="3">
        <v>24</v>
      </c>
      <c r="J9" s="3"/>
      <c r="K9" s="3">
        <v>8</v>
      </c>
      <c r="L9" s="3" t="s">
        <v>190</v>
      </c>
      <c r="M9" s="3">
        <v>4</v>
      </c>
      <c r="N9" s="3">
        <v>32</v>
      </c>
      <c r="O9" s="3"/>
      <c r="P9" s="3">
        <v>8</v>
      </c>
      <c r="Q9" s="3" t="s">
        <v>60</v>
      </c>
      <c r="R9" s="3">
        <v>1</v>
      </c>
      <c r="S9" s="3">
        <v>8</v>
      </c>
      <c r="T9" s="3"/>
      <c r="U9" s="3">
        <v>8</v>
      </c>
      <c r="V9" s="3" t="s">
        <v>61</v>
      </c>
      <c r="W9" s="3">
        <v>2</v>
      </c>
      <c r="X9" s="3">
        <v>16</v>
      </c>
      <c r="Y9" s="3"/>
      <c r="Z9" s="3">
        <v>8</v>
      </c>
      <c r="AA9" s="3" t="s">
        <v>87</v>
      </c>
      <c r="AB9" s="3"/>
      <c r="AC9" s="3"/>
      <c r="AD9" s="3"/>
      <c r="AE9" s="3">
        <v>8</v>
      </c>
      <c r="AF9" s="3" t="s">
        <v>27</v>
      </c>
      <c r="AG9" s="3">
        <v>2</v>
      </c>
      <c r="AH9" s="3">
        <v>16</v>
      </c>
      <c r="AI9" s="3"/>
      <c r="AJ9" s="3">
        <v>8</v>
      </c>
      <c r="AK9" s="3" t="s">
        <v>87</v>
      </c>
      <c r="AL9" s="3">
        <v>3</v>
      </c>
      <c r="AM9" s="3">
        <v>28</v>
      </c>
      <c r="AN9" s="3"/>
      <c r="AO9" s="3">
        <v>8</v>
      </c>
      <c r="AP9" s="3" t="s">
        <v>100</v>
      </c>
      <c r="AQ9" s="3">
        <v>3</v>
      </c>
      <c r="AR9" s="3">
        <v>34</v>
      </c>
      <c r="AS9" s="3"/>
      <c r="AT9" s="3">
        <v>8</v>
      </c>
      <c r="AU9" s="3" t="s">
        <v>27</v>
      </c>
      <c r="AV9" s="3">
        <v>1</v>
      </c>
      <c r="AW9" s="3">
        <v>8</v>
      </c>
      <c r="AX9" s="3"/>
      <c r="AY9" s="3">
        <v>8</v>
      </c>
      <c r="AZ9" s="3" t="s">
        <v>61</v>
      </c>
      <c r="BA9" s="3">
        <v>4</v>
      </c>
      <c r="BB9" s="3">
        <v>32</v>
      </c>
      <c r="BC9" s="3"/>
      <c r="BD9" s="3">
        <v>8</v>
      </c>
      <c r="BE9" s="3" t="s">
        <v>87</v>
      </c>
      <c r="BF9" s="3"/>
      <c r="BG9" s="3"/>
      <c r="BH9" s="3"/>
      <c r="BI9" s="3">
        <v>8</v>
      </c>
      <c r="BJ9" s="3" t="s">
        <v>173</v>
      </c>
      <c r="BK9" s="3">
        <v>1</v>
      </c>
      <c r="BL9" s="3">
        <v>8</v>
      </c>
      <c r="BM9" s="3"/>
      <c r="BN9" s="3">
        <v>8</v>
      </c>
      <c r="BO9" s="3" t="s">
        <v>178</v>
      </c>
      <c r="BP9" s="3"/>
      <c r="BQ9" s="3"/>
      <c r="BR9" s="3"/>
      <c r="BS9" s="3">
        <v>8</v>
      </c>
      <c r="BT9" s="3" t="s">
        <v>27</v>
      </c>
      <c r="BU9" s="3">
        <v>1</v>
      </c>
      <c r="BV9" s="3">
        <v>8</v>
      </c>
      <c r="BW9" s="3"/>
      <c r="BX9" s="3">
        <v>8</v>
      </c>
      <c r="BY9" s="3" t="s">
        <v>192</v>
      </c>
      <c r="BZ9" s="3">
        <v>1</v>
      </c>
      <c r="CA9" s="3">
        <v>8</v>
      </c>
      <c r="CB9" s="3"/>
      <c r="CC9" s="3">
        <v>8</v>
      </c>
      <c r="CD9" s="3" t="s">
        <v>28</v>
      </c>
      <c r="CE9" s="3">
        <v>2</v>
      </c>
      <c r="CF9" s="3">
        <v>16</v>
      </c>
      <c r="CG9" s="3"/>
      <c r="CH9" s="3">
        <v>8</v>
      </c>
      <c r="CI9" s="3" t="s">
        <v>173</v>
      </c>
      <c r="CJ9" s="3">
        <v>1</v>
      </c>
      <c r="CK9" s="3">
        <v>8</v>
      </c>
      <c r="CL9" s="3"/>
      <c r="CM9" s="3">
        <v>8</v>
      </c>
      <c r="CN9" s="3" t="s">
        <v>190</v>
      </c>
      <c r="CO9" s="3">
        <v>5</v>
      </c>
      <c r="CP9" s="3">
        <v>40</v>
      </c>
      <c r="CQ9" s="3"/>
      <c r="CR9" s="3">
        <v>8</v>
      </c>
      <c r="CS9" s="3" t="s">
        <v>28</v>
      </c>
      <c r="CT9" s="3">
        <v>2</v>
      </c>
      <c r="CU9" s="3">
        <v>28</v>
      </c>
      <c r="CV9" s="3"/>
      <c r="CW9" s="3">
        <v>8</v>
      </c>
      <c r="CX9" s="3" t="s">
        <v>62</v>
      </c>
      <c r="CY9" s="3">
        <v>3</v>
      </c>
      <c r="CZ9" s="3">
        <v>24</v>
      </c>
      <c r="DA9" s="3"/>
      <c r="DB9" s="3">
        <v>8</v>
      </c>
      <c r="DC9" s="3" t="s">
        <v>50</v>
      </c>
      <c r="DD9" s="3">
        <v>3</v>
      </c>
      <c r="DE9" s="3">
        <v>24</v>
      </c>
      <c r="DF9" s="3"/>
      <c r="DG9" s="3">
        <v>8</v>
      </c>
      <c r="DH9" s="3" t="s">
        <v>442</v>
      </c>
      <c r="DI9" s="3">
        <v>3</v>
      </c>
      <c r="DJ9" s="3">
        <v>24</v>
      </c>
      <c r="DK9" s="3"/>
      <c r="DL9" s="3">
        <v>8</v>
      </c>
      <c r="DM9" s="3" t="s">
        <v>155</v>
      </c>
      <c r="DN9" s="3">
        <v>5</v>
      </c>
      <c r="DO9" s="3">
        <v>40</v>
      </c>
      <c r="DP9" s="3"/>
      <c r="DQ9" s="3">
        <v>8</v>
      </c>
      <c r="DR9" s="3" t="s">
        <v>181</v>
      </c>
      <c r="DS9" s="3">
        <v>1</v>
      </c>
      <c r="DT9" s="3">
        <v>8</v>
      </c>
      <c r="DU9" s="3"/>
      <c r="DV9" s="3">
        <v>8</v>
      </c>
      <c r="DW9" s="3" t="s">
        <v>62</v>
      </c>
      <c r="DX9" s="3">
        <v>50</v>
      </c>
      <c r="DY9" s="3">
        <v>404</v>
      </c>
      <c r="DZ9" s="3" t="s">
        <v>680</v>
      </c>
      <c r="EA9" s="3"/>
    </row>
    <row r="10" spans="1:131" x14ac:dyDescent="0.15">
      <c r="A10" s="3">
        <v>9</v>
      </c>
      <c r="B10" s="3" t="s">
        <v>680</v>
      </c>
      <c r="C10" s="3">
        <v>1</v>
      </c>
      <c r="D10" s="3">
        <v>8</v>
      </c>
      <c r="E10" s="3"/>
      <c r="F10" s="3">
        <v>9</v>
      </c>
      <c r="G10" s="3" t="s">
        <v>49</v>
      </c>
      <c r="H10" s="3">
        <v>2</v>
      </c>
      <c r="I10" s="3">
        <v>16</v>
      </c>
      <c r="J10" s="3"/>
      <c r="K10" s="3">
        <v>9</v>
      </c>
      <c r="L10" s="3" t="s">
        <v>28</v>
      </c>
      <c r="M10" s="3">
        <v>4</v>
      </c>
      <c r="N10" s="3">
        <v>32</v>
      </c>
      <c r="O10" s="3"/>
      <c r="P10" s="3">
        <v>9</v>
      </c>
      <c r="Q10" s="3" t="s">
        <v>100</v>
      </c>
      <c r="R10" s="3">
        <v>1</v>
      </c>
      <c r="S10" s="3">
        <v>8</v>
      </c>
      <c r="T10" s="3"/>
      <c r="U10" s="3">
        <v>9</v>
      </c>
      <c r="V10" s="3" t="s">
        <v>28</v>
      </c>
      <c r="W10" s="3">
        <v>2</v>
      </c>
      <c r="X10" s="3">
        <v>16</v>
      </c>
      <c r="Y10" s="3"/>
      <c r="Z10" s="3">
        <v>9</v>
      </c>
      <c r="AA10" s="3" t="s">
        <v>134</v>
      </c>
      <c r="AB10" s="3"/>
      <c r="AC10" s="3"/>
      <c r="AD10" s="3"/>
      <c r="AE10" s="3">
        <v>9</v>
      </c>
      <c r="AF10" s="3" t="s">
        <v>190</v>
      </c>
      <c r="AG10" s="3">
        <v>2</v>
      </c>
      <c r="AH10" s="3">
        <v>16</v>
      </c>
      <c r="AI10" s="3"/>
      <c r="AJ10" s="3">
        <v>9</v>
      </c>
      <c r="AK10" s="3" t="s">
        <v>60</v>
      </c>
      <c r="AL10" s="3">
        <v>3</v>
      </c>
      <c r="AM10" s="3">
        <v>24</v>
      </c>
      <c r="AN10" s="3"/>
      <c r="AO10" s="3">
        <v>9</v>
      </c>
      <c r="AP10" s="3" t="s">
        <v>134</v>
      </c>
      <c r="AQ10" s="3">
        <v>4</v>
      </c>
      <c r="AR10" s="3">
        <v>32</v>
      </c>
      <c r="AS10" s="3"/>
      <c r="AT10" s="3">
        <v>9</v>
      </c>
      <c r="AU10" s="3" t="s">
        <v>43</v>
      </c>
      <c r="AV10" s="3">
        <v>1</v>
      </c>
      <c r="AW10" s="3">
        <v>8</v>
      </c>
      <c r="AX10" s="3"/>
      <c r="AY10" s="3">
        <v>9</v>
      </c>
      <c r="AZ10" s="3" t="s">
        <v>43</v>
      </c>
      <c r="BA10" s="3">
        <v>4</v>
      </c>
      <c r="BB10" s="3">
        <v>32</v>
      </c>
      <c r="BC10" s="3"/>
      <c r="BD10" s="3">
        <v>9</v>
      </c>
      <c r="BE10" s="3" t="s">
        <v>67</v>
      </c>
      <c r="BF10" s="3"/>
      <c r="BG10" s="3"/>
      <c r="BH10" s="3"/>
      <c r="BI10" s="3">
        <v>9</v>
      </c>
      <c r="BJ10" s="3" t="s">
        <v>442</v>
      </c>
      <c r="BK10" s="3">
        <v>1</v>
      </c>
      <c r="BL10" s="3">
        <v>8</v>
      </c>
      <c r="BM10" s="3"/>
      <c r="BN10" s="3">
        <v>9</v>
      </c>
      <c r="BO10" s="3" t="s">
        <v>455</v>
      </c>
      <c r="BP10" s="3"/>
      <c r="BQ10" s="3"/>
      <c r="BR10" s="3"/>
      <c r="BS10" s="3">
        <v>9</v>
      </c>
      <c r="BT10" s="3" t="s">
        <v>61</v>
      </c>
      <c r="BU10" s="3">
        <v>1</v>
      </c>
      <c r="BV10" s="3">
        <v>8</v>
      </c>
      <c r="BW10" s="3"/>
      <c r="BX10" s="3">
        <v>9</v>
      </c>
      <c r="BY10" s="3" t="s">
        <v>181</v>
      </c>
      <c r="BZ10" s="3"/>
      <c r="CA10" s="3"/>
      <c r="CB10" s="3"/>
      <c r="CC10" s="3">
        <v>9</v>
      </c>
      <c r="CD10" s="3" t="s">
        <v>25</v>
      </c>
      <c r="CE10" s="3">
        <v>1</v>
      </c>
      <c r="CF10" s="3">
        <v>8</v>
      </c>
      <c r="CG10" s="3"/>
      <c r="CH10" s="3">
        <v>9</v>
      </c>
      <c r="CI10" s="3" t="s">
        <v>1535</v>
      </c>
      <c r="CJ10" s="3">
        <v>1</v>
      </c>
      <c r="CK10" s="3">
        <v>8</v>
      </c>
      <c r="CL10" s="3"/>
      <c r="CM10" s="3">
        <v>9</v>
      </c>
      <c r="CN10" s="3" t="s">
        <v>134</v>
      </c>
      <c r="CO10" s="3">
        <v>4</v>
      </c>
      <c r="CP10" s="3">
        <v>32</v>
      </c>
      <c r="CQ10" s="3"/>
      <c r="CR10" s="3">
        <v>9</v>
      </c>
      <c r="CS10" s="3" t="s">
        <v>62</v>
      </c>
      <c r="CT10" s="3">
        <v>3</v>
      </c>
      <c r="CU10" s="3">
        <v>24</v>
      </c>
      <c r="CV10" s="3"/>
      <c r="CW10" s="3">
        <v>9</v>
      </c>
      <c r="CX10" s="3" t="s">
        <v>61</v>
      </c>
      <c r="CY10" s="3">
        <v>3</v>
      </c>
      <c r="CZ10" s="3">
        <v>24</v>
      </c>
      <c r="DA10" s="3"/>
      <c r="DB10" s="3">
        <v>9</v>
      </c>
      <c r="DC10" s="3" t="s">
        <v>27</v>
      </c>
      <c r="DD10" s="3">
        <v>2</v>
      </c>
      <c r="DE10" s="3">
        <v>16</v>
      </c>
      <c r="DF10" s="3"/>
      <c r="DG10" s="3">
        <v>9</v>
      </c>
      <c r="DH10" s="3" t="s">
        <v>134</v>
      </c>
      <c r="DI10" s="3">
        <v>2</v>
      </c>
      <c r="DJ10" s="3">
        <v>16</v>
      </c>
      <c r="DK10" s="3"/>
      <c r="DL10" s="3">
        <v>9</v>
      </c>
      <c r="DM10" s="3" t="s">
        <v>43</v>
      </c>
      <c r="DN10" s="3">
        <v>5</v>
      </c>
      <c r="DO10" s="3">
        <v>40</v>
      </c>
      <c r="DP10" s="3"/>
      <c r="DQ10" s="3">
        <v>9</v>
      </c>
      <c r="DR10" s="3" t="s">
        <v>317</v>
      </c>
      <c r="DS10" s="3">
        <v>1</v>
      </c>
      <c r="DT10" s="3">
        <v>8</v>
      </c>
      <c r="DU10" s="3"/>
      <c r="DV10" s="3">
        <v>9</v>
      </c>
      <c r="DW10" s="3" t="s">
        <v>61</v>
      </c>
      <c r="DX10" s="3">
        <v>46</v>
      </c>
      <c r="DY10" s="3">
        <v>368</v>
      </c>
      <c r="DZ10" s="3" t="s">
        <v>27</v>
      </c>
      <c r="EA10" s="3"/>
    </row>
    <row r="11" spans="1:131" x14ac:dyDescent="0.15">
      <c r="A11" s="3">
        <v>10</v>
      </c>
      <c r="B11" s="3" t="s">
        <v>27</v>
      </c>
      <c r="C11" s="3">
        <v>1</v>
      </c>
      <c r="D11" s="3">
        <v>8</v>
      </c>
      <c r="E11" s="3"/>
      <c r="F11" s="3">
        <v>10</v>
      </c>
      <c r="G11" s="3" t="s">
        <v>213</v>
      </c>
      <c r="H11" s="3">
        <v>2</v>
      </c>
      <c r="I11" s="3">
        <v>16</v>
      </c>
      <c r="J11" s="3"/>
      <c r="K11" s="3">
        <v>10</v>
      </c>
      <c r="L11" s="3" t="s">
        <v>27</v>
      </c>
      <c r="M11" s="3">
        <v>3</v>
      </c>
      <c r="N11" s="3">
        <v>24</v>
      </c>
      <c r="O11" s="3"/>
      <c r="P11" s="3">
        <v>10</v>
      </c>
      <c r="Q11" s="3" t="s">
        <v>181</v>
      </c>
      <c r="R11" s="3"/>
      <c r="S11" s="3"/>
      <c r="T11" s="3"/>
      <c r="U11" s="3">
        <v>10</v>
      </c>
      <c r="V11" s="3" t="s">
        <v>80</v>
      </c>
      <c r="W11" s="3">
        <v>1</v>
      </c>
      <c r="X11" s="3">
        <v>8</v>
      </c>
      <c r="Y11" s="3"/>
      <c r="Z11" s="3">
        <v>10</v>
      </c>
      <c r="AA11" s="3" t="s">
        <v>67</v>
      </c>
      <c r="AB11" s="3"/>
      <c r="AC11" s="3"/>
      <c r="AD11" s="3"/>
      <c r="AE11" s="3">
        <v>10</v>
      </c>
      <c r="AF11" s="3" t="s">
        <v>61</v>
      </c>
      <c r="AG11" s="3">
        <v>2</v>
      </c>
      <c r="AH11" s="3">
        <v>16</v>
      </c>
      <c r="AI11" s="3"/>
      <c r="AJ11" s="3">
        <v>10</v>
      </c>
      <c r="AK11" s="3" t="s">
        <v>181</v>
      </c>
      <c r="AL11" s="3">
        <v>2</v>
      </c>
      <c r="AM11" s="3">
        <v>16</v>
      </c>
      <c r="AN11" s="3"/>
      <c r="AO11" s="3">
        <v>10</v>
      </c>
      <c r="AP11" s="3" t="s">
        <v>61</v>
      </c>
      <c r="AQ11" s="3">
        <v>4</v>
      </c>
      <c r="AR11" s="3">
        <v>32</v>
      </c>
      <c r="AS11" s="3"/>
      <c r="AT11" s="3">
        <v>10</v>
      </c>
      <c r="AU11" s="3" t="s">
        <v>100</v>
      </c>
      <c r="AV11" s="3">
        <v>1</v>
      </c>
      <c r="AW11" s="3">
        <v>8</v>
      </c>
      <c r="AX11" s="3"/>
      <c r="AY11" s="3">
        <v>10</v>
      </c>
      <c r="AZ11" s="3" t="s">
        <v>190</v>
      </c>
      <c r="BA11" s="3">
        <v>3</v>
      </c>
      <c r="BB11" s="3">
        <v>24</v>
      </c>
      <c r="BC11" s="3"/>
      <c r="BD11" s="3">
        <v>10</v>
      </c>
      <c r="BE11" s="3" t="s">
        <v>178</v>
      </c>
      <c r="BF11" s="3"/>
      <c r="BG11" s="3"/>
      <c r="BH11" s="3"/>
      <c r="BI11" s="3">
        <v>10</v>
      </c>
      <c r="BJ11" s="3" t="s">
        <v>213</v>
      </c>
      <c r="BK11" s="3">
        <v>1</v>
      </c>
      <c r="BL11" s="3">
        <v>8</v>
      </c>
      <c r="BM11" s="3"/>
      <c r="BN11" s="3">
        <v>10</v>
      </c>
      <c r="BO11" s="3" t="s">
        <v>680</v>
      </c>
      <c r="BP11" s="3"/>
      <c r="BQ11" s="3"/>
      <c r="BR11" s="3"/>
      <c r="BS11" s="3">
        <v>10</v>
      </c>
      <c r="BT11" s="3" t="s">
        <v>205</v>
      </c>
      <c r="BU11" s="3">
        <v>1</v>
      </c>
      <c r="BV11" s="3">
        <v>8</v>
      </c>
      <c r="BW11" s="3"/>
      <c r="BX11" s="3">
        <v>10</v>
      </c>
      <c r="BY11" s="3" t="s">
        <v>87</v>
      </c>
      <c r="BZ11" s="3"/>
      <c r="CA11" s="3"/>
      <c r="CB11" s="3"/>
      <c r="CC11" s="3">
        <v>10</v>
      </c>
      <c r="CD11" s="3" t="s">
        <v>169</v>
      </c>
      <c r="CE11" s="3">
        <v>1</v>
      </c>
      <c r="CF11" s="3">
        <v>8</v>
      </c>
      <c r="CG11" s="3"/>
      <c r="CH11" s="3">
        <v>10</v>
      </c>
      <c r="CI11" s="3" t="s">
        <v>317</v>
      </c>
      <c r="CJ11" s="3">
        <v>1</v>
      </c>
      <c r="CK11" s="3">
        <v>8</v>
      </c>
      <c r="CL11" s="3"/>
      <c r="CM11" s="3">
        <v>10</v>
      </c>
      <c r="CN11" s="3" t="s">
        <v>181</v>
      </c>
      <c r="CO11" s="3">
        <v>3</v>
      </c>
      <c r="CP11" s="3">
        <v>24</v>
      </c>
      <c r="CQ11" s="3"/>
      <c r="CR11" s="3">
        <v>10</v>
      </c>
      <c r="CS11" s="3" t="s">
        <v>61</v>
      </c>
      <c r="CT11" s="3">
        <v>2</v>
      </c>
      <c r="CU11" s="3">
        <v>16</v>
      </c>
      <c r="CV11" s="3"/>
      <c r="CW11" s="3">
        <v>10</v>
      </c>
      <c r="CX11" s="3" t="s">
        <v>181</v>
      </c>
      <c r="CY11" s="3">
        <v>2</v>
      </c>
      <c r="CZ11" s="3">
        <v>16</v>
      </c>
      <c r="DA11" s="3"/>
      <c r="DB11" s="3">
        <v>10</v>
      </c>
      <c r="DC11" s="3" t="s">
        <v>205</v>
      </c>
      <c r="DD11" s="3">
        <v>2</v>
      </c>
      <c r="DE11" s="3">
        <v>16</v>
      </c>
      <c r="DF11" s="3"/>
      <c r="DG11" s="3">
        <v>10</v>
      </c>
      <c r="DH11" s="3" t="s">
        <v>213</v>
      </c>
      <c r="DI11" s="3">
        <v>2</v>
      </c>
      <c r="DJ11" s="3">
        <v>16</v>
      </c>
      <c r="DK11" s="3"/>
      <c r="DL11" s="3">
        <v>10</v>
      </c>
      <c r="DM11" s="3" t="s">
        <v>213</v>
      </c>
      <c r="DN11" s="3">
        <v>3</v>
      </c>
      <c r="DO11" s="3">
        <v>28</v>
      </c>
      <c r="DP11" s="3"/>
      <c r="DQ11" s="3">
        <v>10</v>
      </c>
      <c r="DR11" s="3" t="s">
        <v>62</v>
      </c>
      <c r="DS11" s="3">
        <v>1</v>
      </c>
      <c r="DT11" s="3">
        <v>8</v>
      </c>
      <c r="DU11" s="3"/>
      <c r="DV11" s="3">
        <v>10</v>
      </c>
      <c r="DW11" s="3" t="s">
        <v>134</v>
      </c>
      <c r="DX11" s="3">
        <v>43</v>
      </c>
      <c r="DY11" s="3">
        <v>344</v>
      </c>
      <c r="DZ11" s="3" t="s">
        <v>49</v>
      </c>
      <c r="EA11" s="3"/>
    </row>
    <row r="12" spans="1:131" x14ac:dyDescent="0.15">
      <c r="A12" s="3">
        <v>11</v>
      </c>
      <c r="B12" s="3" t="s">
        <v>49</v>
      </c>
      <c r="C12" s="3">
        <v>1</v>
      </c>
      <c r="D12" s="3">
        <v>8</v>
      </c>
      <c r="E12" s="3"/>
      <c r="F12" s="3">
        <v>11</v>
      </c>
      <c r="G12" s="3" t="s">
        <v>61</v>
      </c>
      <c r="H12" s="3">
        <v>2</v>
      </c>
      <c r="I12" s="3">
        <v>16</v>
      </c>
      <c r="J12" s="3"/>
      <c r="K12" s="3">
        <v>11</v>
      </c>
      <c r="L12" s="3" t="s">
        <v>61</v>
      </c>
      <c r="M12" s="3">
        <v>3</v>
      </c>
      <c r="N12" s="3">
        <v>24</v>
      </c>
      <c r="O12" s="3"/>
      <c r="P12" s="3">
        <v>11</v>
      </c>
      <c r="Q12" s="3" t="s">
        <v>178</v>
      </c>
      <c r="R12" s="3"/>
      <c r="S12" s="3"/>
      <c r="T12" s="3"/>
      <c r="U12" s="3">
        <v>11</v>
      </c>
      <c r="V12" s="3" t="s">
        <v>87</v>
      </c>
      <c r="W12" s="3">
        <v>1</v>
      </c>
      <c r="X12" s="3">
        <v>8</v>
      </c>
      <c r="Y12" s="3"/>
      <c r="Z12" s="3">
        <v>11</v>
      </c>
      <c r="AA12" s="3" t="s">
        <v>178</v>
      </c>
      <c r="AB12" s="3"/>
      <c r="AC12" s="3"/>
      <c r="AD12" s="3"/>
      <c r="AE12" s="3">
        <v>11</v>
      </c>
      <c r="AF12" s="3" t="s">
        <v>178</v>
      </c>
      <c r="AG12" s="3">
        <v>1</v>
      </c>
      <c r="AH12" s="3">
        <v>8</v>
      </c>
      <c r="AI12" s="3"/>
      <c r="AJ12" s="3">
        <v>11</v>
      </c>
      <c r="AK12" s="3" t="s">
        <v>50</v>
      </c>
      <c r="AL12" s="3">
        <v>2</v>
      </c>
      <c r="AM12" s="3">
        <v>16</v>
      </c>
      <c r="AN12" s="3"/>
      <c r="AO12" s="3">
        <v>11</v>
      </c>
      <c r="AP12" s="3" t="s">
        <v>67</v>
      </c>
      <c r="AQ12" s="3">
        <v>2</v>
      </c>
      <c r="AR12" s="3">
        <v>16</v>
      </c>
      <c r="AS12" s="3"/>
      <c r="AT12" s="3">
        <v>11</v>
      </c>
      <c r="AU12" s="3" t="s">
        <v>134</v>
      </c>
      <c r="AV12" s="3"/>
      <c r="AW12" s="3"/>
      <c r="AX12" s="3"/>
      <c r="AY12" s="3">
        <v>11</v>
      </c>
      <c r="AZ12" s="3" t="s">
        <v>181</v>
      </c>
      <c r="BA12" s="3">
        <v>2</v>
      </c>
      <c r="BB12" s="3">
        <v>16</v>
      </c>
      <c r="BC12" s="3"/>
      <c r="BD12" s="3">
        <v>11</v>
      </c>
      <c r="BE12" s="3" t="s">
        <v>455</v>
      </c>
      <c r="BF12" s="3"/>
      <c r="BG12" s="3"/>
      <c r="BH12" s="3"/>
      <c r="BI12" s="3">
        <v>11</v>
      </c>
      <c r="BJ12" s="3" t="s">
        <v>61</v>
      </c>
      <c r="BK12" s="3">
        <v>1</v>
      </c>
      <c r="BL12" s="3">
        <v>8</v>
      </c>
      <c r="BM12" s="3"/>
      <c r="BN12" s="3">
        <v>11</v>
      </c>
      <c r="BO12" s="3" t="s">
        <v>27</v>
      </c>
      <c r="BP12" s="3"/>
      <c r="BQ12" s="3"/>
      <c r="BR12" s="3"/>
      <c r="BS12" s="3">
        <v>11</v>
      </c>
      <c r="BT12" s="3" t="s">
        <v>181</v>
      </c>
      <c r="BU12" s="3"/>
      <c r="BV12" s="3"/>
      <c r="BW12" s="3"/>
      <c r="BX12" s="3">
        <v>11</v>
      </c>
      <c r="BY12" s="3" t="s">
        <v>134</v>
      </c>
      <c r="BZ12" s="3"/>
      <c r="CA12" s="3"/>
      <c r="CB12" s="3"/>
      <c r="CC12" s="3">
        <v>11</v>
      </c>
      <c r="CD12" s="3" t="s">
        <v>632</v>
      </c>
      <c r="CE12" s="3">
        <v>1</v>
      </c>
      <c r="CF12" s="3">
        <v>8</v>
      </c>
      <c r="CG12" s="3"/>
      <c r="CH12" s="3">
        <v>11</v>
      </c>
      <c r="CI12" s="3" t="s">
        <v>442</v>
      </c>
      <c r="CJ12" s="3">
        <v>1</v>
      </c>
      <c r="CK12" s="3">
        <v>8</v>
      </c>
      <c r="CL12" s="3"/>
      <c r="CM12" s="3">
        <v>11</v>
      </c>
      <c r="CN12" s="3" t="s">
        <v>327</v>
      </c>
      <c r="CO12" s="3">
        <v>2</v>
      </c>
      <c r="CP12" s="3">
        <v>16</v>
      </c>
      <c r="CQ12" s="3"/>
      <c r="CR12" s="3">
        <v>11</v>
      </c>
      <c r="CS12" s="3" t="s">
        <v>100</v>
      </c>
      <c r="CT12" s="3">
        <v>2</v>
      </c>
      <c r="CU12" s="3">
        <v>16</v>
      </c>
      <c r="CV12" s="3"/>
      <c r="CW12" s="3">
        <v>11</v>
      </c>
      <c r="CX12" s="3" t="s">
        <v>49</v>
      </c>
      <c r="CY12" s="3">
        <v>2</v>
      </c>
      <c r="CZ12" s="3">
        <v>16</v>
      </c>
      <c r="DA12" s="3"/>
      <c r="DB12" s="3">
        <v>11</v>
      </c>
      <c r="DC12" s="3" t="s">
        <v>181</v>
      </c>
      <c r="DD12" s="3">
        <v>1</v>
      </c>
      <c r="DE12" s="3">
        <v>8</v>
      </c>
      <c r="DF12" s="3"/>
      <c r="DG12" s="3">
        <v>11</v>
      </c>
      <c r="DH12" s="3" t="s">
        <v>40</v>
      </c>
      <c r="DI12" s="3">
        <v>2</v>
      </c>
      <c r="DJ12" s="3">
        <v>16</v>
      </c>
      <c r="DK12" s="3"/>
      <c r="DL12" s="3">
        <v>11</v>
      </c>
      <c r="DM12" s="3" t="s">
        <v>134</v>
      </c>
      <c r="DN12" s="3">
        <v>3</v>
      </c>
      <c r="DO12" s="3">
        <v>24</v>
      </c>
      <c r="DP12" s="3"/>
      <c r="DQ12" s="3">
        <v>11</v>
      </c>
      <c r="DR12" s="3" t="s">
        <v>442</v>
      </c>
      <c r="DS12" s="3">
        <v>1</v>
      </c>
      <c r="DT12" s="3">
        <v>8</v>
      </c>
      <c r="DU12" s="3"/>
      <c r="DV12" s="3">
        <v>11</v>
      </c>
      <c r="DW12" s="3" t="s">
        <v>28</v>
      </c>
      <c r="DX12" s="3">
        <v>35</v>
      </c>
      <c r="DY12" s="3">
        <v>292</v>
      </c>
      <c r="DZ12" s="3" t="s">
        <v>173</v>
      </c>
      <c r="EA12" s="3"/>
    </row>
    <row r="13" spans="1:131" x14ac:dyDescent="0.15">
      <c r="A13" s="3">
        <v>12</v>
      </c>
      <c r="B13" s="3" t="s">
        <v>173</v>
      </c>
      <c r="C13" s="3">
        <v>1</v>
      </c>
      <c r="D13" s="3">
        <v>8</v>
      </c>
      <c r="E13" s="3"/>
      <c r="F13" s="3">
        <v>12</v>
      </c>
      <c r="G13" s="3" t="s">
        <v>43</v>
      </c>
      <c r="H13" s="3">
        <v>2</v>
      </c>
      <c r="I13" s="3">
        <v>16</v>
      </c>
      <c r="J13" s="3"/>
      <c r="K13" s="3">
        <v>12</v>
      </c>
      <c r="L13" s="3" t="s">
        <v>134</v>
      </c>
      <c r="M13" s="3">
        <v>2</v>
      </c>
      <c r="N13" s="3">
        <v>16</v>
      </c>
      <c r="O13" s="3"/>
      <c r="P13" s="3">
        <v>12</v>
      </c>
      <c r="Q13" s="3" t="s">
        <v>455</v>
      </c>
      <c r="R13" s="3"/>
      <c r="S13" s="3"/>
      <c r="T13" s="3"/>
      <c r="U13" s="3">
        <v>12</v>
      </c>
      <c r="V13" s="3" t="s">
        <v>173</v>
      </c>
      <c r="W13" s="3">
        <v>1</v>
      </c>
      <c r="X13" s="3">
        <v>8</v>
      </c>
      <c r="Y13" s="3"/>
      <c r="Z13" s="3">
        <v>12</v>
      </c>
      <c r="AA13" s="3" t="s">
        <v>455</v>
      </c>
      <c r="AB13" s="3"/>
      <c r="AC13" s="3"/>
      <c r="AD13" s="3"/>
      <c r="AE13" s="3">
        <v>12</v>
      </c>
      <c r="AF13" s="3" t="s">
        <v>62</v>
      </c>
      <c r="AG13" s="3">
        <v>1</v>
      </c>
      <c r="AH13" s="3">
        <v>8</v>
      </c>
      <c r="AI13" s="3"/>
      <c r="AJ13" s="3">
        <v>12</v>
      </c>
      <c r="AK13" s="3" t="s">
        <v>25</v>
      </c>
      <c r="AL13" s="3">
        <v>2</v>
      </c>
      <c r="AM13" s="3">
        <v>16</v>
      </c>
      <c r="AN13" s="3"/>
      <c r="AO13" s="3">
        <v>12</v>
      </c>
      <c r="AP13" s="3" t="s">
        <v>442</v>
      </c>
      <c r="AQ13" s="3">
        <v>2</v>
      </c>
      <c r="AR13" s="3">
        <v>16</v>
      </c>
      <c r="AS13" s="3"/>
      <c r="AT13" s="3">
        <v>12</v>
      </c>
      <c r="AU13" s="3" t="s">
        <v>178</v>
      </c>
      <c r="AV13" s="3"/>
      <c r="AW13" s="3"/>
      <c r="AX13" s="3"/>
      <c r="AY13" s="3">
        <v>12</v>
      </c>
      <c r="AZ13" s="3" t="s">
        <v>25</v>
      </c>
      <c r="BA13" s="3">
        <v>2</v>
      </c>
      <c r="BB13" s="3">
        <v>16</v>
      </c>
      <c r="BC13" s="3"/>
      <c r="BD13" s="3">
        <v>12</v>
      </c>
      <c r="BE13" s="3" t="s">
        <v>680</v>
      </c>
      <c r="BF13" s="3"/>
      <c r="BG13" s="3"/>
      <c r="BH13" s="3"/>
      <c r="BI13" s="3">
        <v>12</v>
      </c>
      <c r="BJ13" s="3" t="s">
        <v>28</v>
      </c>
      <c r="BK13" s="3">
        <v>1</v>
      </c>
      <c r="BL13" s="3">
        <v>8</v>
      </c>
      <c r="BM13" s="3"/>
      <c r="BN13" s="3">
        <v>12</v>
      </c>
      <c r="BO13" s="3" t="s">
        <v>49</v>
      </c>
      <c r="BP13" s="3"/>
      <c r="BQ13" s="3"/>
      <c r="BR13" s="3"/>
      <c r="BS13" s="3">
        <v>12</v>
      </c>
      <c r="BT13" s="3" t="s">
        <v>87</v>
      </c>
      <c r="BU13" s="3"/>
      <c r="BV13" s="3"/>
      <c r="BW13" s="3"/>
      <c r="BX13" s="3">
        <v>12</v>
      </c>
      <c r="BY13" s="3" t="s">
        <v>67</v>
      </c>
      <c r="BZ13" s="3"/>
      <c r="CA13" s="3"/>
      <c r="CB13" s="3"/>
      <c r="CC13" s="3">
        <v>12</v>
      </c>
      <c r="CD13" s="3" t="s">
        <v>61</v>
      </c>
      <c r="CE13" s="3">
        <v>1</v>
      </c>
      <c r="CF13" s="3">
        <v>8</v>
      </c>
      <c r="CG13" s="3"/>
      <c r="CH13" s="3">
        <v>12</v>
      </c>
      <c r="CI13" s="3" t="s">
        <v>42</v>
      </c>
      <c r="CJ13" s="3">
        <v>1</v>
      </c>
      <c r="CK13" s="3">
        <v>8</v>
      </c>
      <c r="CL13" s="3"/>
      <c r="CM13" s="3">
        <v>12</v>
      </c>
      <c r="CN13" s="3" t="s">
        <v>28</v>
      </c>
      <c r="CO13" s="3">
        <v>2</v>
      </c>
      <c r="CP13" s="3">
        <v>16</v>
      </c>
      <c r="CQ13" s="3"/>
      <c r="CR13" s="3">
        <v>12</v>
      </c>
      <c r="CS13" s="3" t="s">
        <v>190</v>
      </c>
      <c r="CT13" s="3">
        <v>1</v>
      </c>
      <c r="CU13" s="3">
        <v>8</v>
      </c>
      <c r="CV13" s="3"/>
      <c r="CW13" s="3">
        <v>12</v>
      </c>
      <c r="CX13" s="3" t="s">
        <v>173</v>
      </c>
      <c r="CY13" s="3">
        <v>2</v>
      </c>
      <c r="CZ13" s="3">
        <v>16</v>
      </c>
      <c r="DA13" s="3"/>
      <c r="DB13" s="3">
        <v>12</v>
      </c>
      <c r="DC13" s="3" t="s">
        <v>455</v>
      </c>
      <c r="DD13" s="3">
        <v>1</v>
      </c>
      <c r="DE13" s="3">
        <v>8</v>
      </c>
      <c r="DF13" s="3"/>
      <c r="DG13" s="3">
        <v>12</v>
      </c>
      <c r="DH13" s="3" t="s">
        <v>592</v>
      </c>
      <c r="DI13" s="3">
        <v>2</v>
      </c>
      <c r="DJ13" s="3">
        <v>16</v>
      </c>
      <c r="DK13" s="3"/>
      <c r="DL13" s="3">
        <v>12</v>
      </c>
      <c r="DM13" s="3" t="s">
        <v>642</v>
      </c>
      <c r="DN13" s="3">
        <v>3</v>
      </c>
      <c r="DO13" s="3">
        <v>24</v>
      </c>
      <c r="DP13" s="3"/>
      <c r="DQ13" s="3">
        <v>12</v>
      </c>
      <c r="DR13" s="3" t="s">
        <v>169</v>
      </c>
      <c r="DS13" s="3">
        <v>1</v>
      </c>
      <c r="DT13" s="3">
        <v>8</v>
      </c>
      <c r="DU13" s="3"/>
      <c r="DV13" s="3">
        <v>12</v>
      </c>
      <c r="DW13" s="3" t="s">
        <v>181</v>
      </c>
      <c r="DX13" s="3">
        <v>35</v>
      </c>
      <c r="DY13" s="3">
        <v>280</v>
      </c>
      <c r="DZ13" s="3" t="s">
        <v>25</v>
      </c>
      <c r="EA13" s="3"/>
    </row>
    <row r="14" spans="1:131" x14ac:dyDescent="0.15">
      <c r="A14" s="3">
        <v>13</v>
      </c>
      <c r="B14" s="3" t="s">
        <v>25</v>
      </c>
      <c r="C14" s="3">
        <v>1</v>
      </c>
      <c r="D14" s="3">
        <v>8</v>
      </c>
      <c r="E14" s="3"/>
      <c r="F14" s="3">
        <v>13</v>
      </c>
      <c r="G14" s="3" t="s">
        <v>60</v>
      </c>
      <c r="H14" s="3">
        <v>2</v>
      </c>
      <c r="I14" s="3">
        <v>16</v>
      </c>
      <c r="J14" s="3"/>
      <c r="K14" s="3">
        <v>13</v>
      </c>
      <c r="L14" s="3" t="s">
        <v>25</v>
      </c>
      <c r="M14" s="3">
        <v>2</v>
      </c>
      <c r="N14" s="3">
        <v>16</v>
      </c>
      <c r="O14" s="3"/>
      <c r="P14" s="3">
        <v>13</v>
      </c>
      <c r="Q14" s="3" t="s">
        <v>680</v>
      </c>
      <c r="R14" s="3"/>
      <c r="S14" s="3"/>
      <c r="T14" s="3"/>
      <c r="U14" s="3">
        <v>13</v>
      </c>
      <c r="V14" s="3" t="s">
        <v>317</v>
      </c>
      <c r="W14" s="3">
        <v>1</v>
      </c>
      <c r="X14" s="3">
        <v>8</v>
      </c>
      <c r="Y14" s="3"/>
      <c r="Z14" s="3">
        <v>13</v>
      </c>
      <c r="AA14" s="3" t="s">
        <v>680</v>
      </c>
      <c r="AB14" s="3"/>
      <c r="AC14" s="3"/>
      <c r="AD14" s="3"/>
      <c r="AE14" s="3">
        <v>13</v>
      </c>
      <c r="AF14" s="3" t="s">
        <v>213</v>
      </c>
      <c r="AG14" s="3">
        <v>1</v>
      </c>
      <c r="AH14" s="3">
        <v>8</v>
      </c>
      <c r="AI14" s="3"/>
      <c r="AJ14" s="3">
        <v>13</v>
      </c>
      <c r="AK14" s="3" t="s">
        <v>169</v>
      </c>
      <c r="AL14" s="3">
        <v>2</v>
      </c>
      <c r="AM14" s="3">
        <v>16</v>
      </c>
      <c r="AN14" s="3"/>
      <c r="AO14" s="3">
        <v>13</v>
      </c>
      <c r="AP14" s="3" t="s">
        <v>977</v>
      </c>
      <c r="AQ14" s="3">
        <v>2</v>
      </c>
      <c r="AR14" s="3">
        <v>16</v>
      </c>
      <c r="AS14" s="3"/>
      <c r="AT14" s="3">
        <v>13</v>
      </c>
      <c r="AU14" s="3" t="s">
        <v>680</v>
      </c>
      <c r="AV14" s="3"/>
      <c r="AW14" s="3"/>
      <c r="AX14" s="3"/>
      <c r="AY14" s="3">
        <v>13</v>
      </c>
      <c r="AZ14" s="3" t="s">
        <v>62</v>
      </c>
      <c r="BA14" s="3">
        <v>2</v>
      </c>
      <c r="BB14" s="3">
        <v>16</v>
      </c>
      <c r="BC14" s="3"/>
      <c r="BD14" s="3">
        <v>13</v>
      </c>
      <c r="BE14" s="3" t="s">
        <v>173</v>
      </c>
      <c r="BF14" s="3"/>
      <c r="BG14" s="3"/>
      <c r="BH14" s="3"/>
      <c r="BI14" s="3">
        <v>13</v>
      </c>
      <c r="BJ14" s="3" t="s">
        <v>205</v>
      </c>
      <c r="BK14" s="3">
        <v>1</v>
      </c>
      <c r="BL14" s="3">
        <v>8</v>
      </c>
      <c r="BM14" s="3"/>
      <c r="BN14" s="3">
        <v>13</v>
      </c>
      <c r="BO14" s="3" t="s">
        <v>173</v>
      </c>
      <c r="BP14" s="3"/>
      <c r="BQ14" s="3"/>
      <c r="BR14" s="3"/>
      <c r="BS14" s="3">
        <v>13</v>
      </c>
      <c r="BT14" s="3" t="s">
        <v>134</v>
      </c>
      <c r="BU14" s="3"/>
      <c r="BV14" s="3"/>
      <c r="BW14" s="3"/>
      <c r="BX14" s="3">
        <v>13</v>
      </c>
      <c r="BY14" s="3" t="s">
        <v>178</v>
      </c>
      <c r="BZ14" s="3"/>
      <c r="CA14" s="3"/>
      <c r="CB14" s="3"/>
      <c r="CC14" s="3">
        <v>13</v>
      </c>
      <c r="CD14" s="3" t="s">
        <v>181</v>
      </c>
      <c r="CE14" s="3"/>
      <c r="CF14" s="3"/>
      <c r="CG14" s="3"/>
      <c r="CH14" s="3">
        <v>13</v>
      </c>
      <c r="CI14" s="3" t="s">
        <v>40</v>
      </c>
      <c r="CJ14" s="3">
        <v>1</v>
      </c>
      <c r="CK14" s="3">
        <v>8</v>
      </c>
      <c r="CL14" s="3"/>
      <c r="CM14" s="3">
        <v>13</v>
      </c>
      <c r="CN14" s="3" t="s">
        <v>60</v>
      </c>
      <c r="CO14" s="3">
        <v>2</v>
      </c>
      <c r="CP14" s="3">
        <v>16</v>
      </c>
      <c r="CQ14" s="3"/>
      <c r="CR14" s="3">
        <v>13</v>
      </c>
      <c r="CS14" s="3" t="s">
        <v>317</v>
      </c>
      <c r="CT14" s="3">
        <v>1</v>
      </c>
      <c r="CU14" s="3">
        <v>8</v>
      </c>
      <c r="CV14" s="3"/>
      <c r="CW14" s="3">
        <v>13</v>
      </c>
      <c r="CX14" s="3" t="s">
        <v>25</v>
      </c>
      <c r="CY14" s="3">
        <v>2</v>
      </c>
      <c r="CZ14" s="3">
        <v>16</v>
      </c>
      <c r="DA14" s="3"/>
      <c r="DB14" s="3">
        <v>13</v>
      </c>
      <c r="DC14" s="3" t="s">
        <v>155</v>
      </c>
      <c r="DD14" s="3">
        <v>1</v>
      </c>
      <c r="DE14" s="3">
        <v>8</v>
      </c>
      <c r="DF14" s="3"/>
      <c r="DG14" s="3">
        <v>13</v>
      </c>
      <c r="DH14" s="3" t="s">
        <v>61</v>
      </c>
      <c r="DI14" s="3">
        <v>2</v>
      </c>
      <c r="DJ14" s="3">
        <v>16</v>
      </c>
      <c r="DK14" s="3"/>
      <c r="DL14" s="3">
        <v>13</v>
      </c>
      <c r="DM14" s="3" t="s">
        <v>1032</v>
      </c>
      <c r="DN14" s="3">
        <v>2</v>
      </c>
      <c r="DO14" s="3">
        <v>16</v>
      </c>
      <c r="DP14" s="3"/>
      <c r="DQ14" s="3">
        <v>13</v>
      </c>
      <c r="DR14" s="3" t="s">
        <v>134</v>
      </c>
      <c r="DS14" s="3"/>
      <c r="DT14" s="3"/>
      <c r="DU14" s="3"/>
      <c r="DV14" s="3">
        <v>13</v>
      </c>
      <c r="DW14" s="3" t="s">
        <v>110</v>
      </c>
      <c r="DX14" s="3">
        <v>33</v>
      </c>
      <c r="DY14" s="3">
        <v>278</v>
      </c>
      <c r="DZ14" s="3" t="s">
        <v>190</v>
      </c>
      <c r="EA14" s="3"/>
    </row>
    <row r="15" spans="1:131" x14ac:dyDescent="0.15">
      <c r="A15" s="3">
        <v>14</v>
      </c>
      <c r="B15" s="3" t="s">
        <v>190</v>
      </c>
      <c r="C15" s="3">
        <v>1</v>
      </c>
      <c r="D15" s="3">
        <v>8</v>
      </c>
      <c r="E15" s="3"/>
      <c r="F15" s="3">
        <v>14</v>
      </c>
      <c r="G15" s="3" t="s">
        <v>181</v>
      </c>
      <c r="H15" s="3">
        <v>1</v>
      </c>
      <c r="I15" s="3">
        <v>8</v>
      </c>
      <c r="J15" s="3"/>
      <c r="K15" s="3">
        <v>14</v>
      </c>
      <c r="L15" s="3" t="s">
        <v>60</v>
      </c>
      <c r="M15" s="3">
        <v>2</v>
      </c>
      <c r="N15" s="3">
        <v>16</v>
      </c>
      <c r="O15" s="3"/>
      <c r="P15" s="3">
        <v>14</v>
      </c>
      <c r="Q15" s="3" t="s">
        <v>27</v>
      </c>
      <c r="R15" s="3"/>
      <c r="S15" s="3"/>
      <c r="T15" s="3"/>
      <c r="U15" s="3">
        <v>14</v>
      </c>
      <c r="V15" s="3" t="s">
        <v>213</v>
      </c>
      <c r="W15" s="3">
        <v>1</v>
      </c>
      <c r="X15" s="3">
        <v>8</v>
      </c>
      <c r="Y15" s="3"/>
      <c r="Z15" s="3">
        <v>14</v>
      </c>
      <c r="AA15" s="3" t="s">
        <v>27</v>
      </c>
      <c r="AB15" s="3"/>
      <c r="AC15" s="3"/>
      <c r="AD15" s="3"/>
      <c r="AE15" s="3">
        <v>14</v>
      </c>
      <c r="AF15" s="3" t="s">
        <v>28</v>
      </c>
      <c r="AG15" s="3">
        <v>1</v>
      </c>
      <c r="AH15" s="3">
        <v>8</v>
      </c>
      <c r="AI15" s="3"/>
      <c r="AJ15" s="3">
        <v>14</v>
      </c>
      <c r="AK15" s="3" t="s">
        <v>317</v>
      </c>
      <c r="AL15" s="3">
        <v>1</v>
      </c>
      <c r="AM15" s="3">
        <v>8</v>
      </c>
      <c r="AN15" s="3"/>
      <c r="AO15" s="3">
        <v>14</v>
      </c>
      <c r="AP15" s="3" t="s">
        <v>155</v>
      </c>
      <c r="AQ15" s="3">
        <v>2</v>
      </c>
      <c r="AR15" s="3">
        <v>16</v>
      </c>
      <c r="AS15" s="3"/>
      <c r="AT15" s="3">
        <v>14</v>
      </c>
      <c r="AU15" s="3" t="s">
        <v>49</v>
      </c>
      <c r="AV15" s="3"/>
      <c r="AW15" s="3"/>
      <c r="AX15" s="3"/>
      <c r="AY15" s="3">
        <v>14</v>
      </c>
      <c r="AZ15" s="3" t="s">
        <v>169</v>
      </c>
      <c r="BA15" s="3">
        <v>2</v>
      </c>
      <c r="BB15" s="3">
        <v>16</v>
      </c>
      <c r="BC15" s="3"/>
      <c r="BD15" s="3">
        <v>14</v>
      </c>
      <c r="BE15" s="3" t="s">
        <v>190</v>
      </c>
      <c r="BF15" s="3"/>
      <c r="BG15" s="3"/>
      <c r="BH15" s="3"/>
      <c r="BI15" s="3">
        <v>14</v>
      </c>
      <c r="BJ15" s="3" t="s">
        <v>181</v>
      </c>
      <c r="BK15" s="3"/>
      <c r="BL15" s="3"/>
      <c r="BM15" s="3"/>
      <c r="BN15" s="3">
        <v>14</v>
      </c>
      <c r="BO15" s="3" t="s">
        <v>25</v>
      </c>
      <c r="BP15" s="3"/>
      <c r="BQ15" s="3"/>
      <c r="BR15" s="3"/>
      <c r="BS15" s="3">
        <v>14</v>
      </c>
      <c r="BT15" s="3" t="s">
        <v>67</v>
      </c>
      <c r="BU15" s="3"/>
      <c r="BV15" s="3"/>
      <c r="BW15" s="3"/>
      <c r="BX15" s="3">
        <v>14</v>
      </c>
      <c r="BY15" s="3" t="s">
        <v>455</v>
      </c>
      <c r="BZ15" s="3"/>
      <c r="CA15" s="3"/>
      <c r="CB15" s="3"/>
      <c r="CC15" s="3">
        <v>14</v>
      </c>
      <c r="CD15" s="3" t="s">
        <v>67</v>
      </c>
      <c r="CE15" s="3"/>
      <c r="CF15" s="3"/>
      <c r="CG15" s="3"/>
      <c r="CH15" s="3">
        <v>14</v>
      </c>
      <c r="CI15" s="3" t="s">
        <v>1534</v>
      </c>
      <c r="CJ15" s="3">
        <v>1</v>
      </c>
      <c r="CK15" s="3">
        <v>8</v>
      </c>
      <c r="CL15" s="3"/>
      <c r="CM15" s="3">
        <v>14</v>
      </c>
      <c r="CN15" s="3" t="s">
        <v>205</v>
      </c>
      <c r="CO15" s="3">
        <v>2</v>
      </c>
      <c r="CP15" s="3">
        <v>16</v>
      </c>
      <c r="CQ15" s="3"/>
      <c r="CR15" s="3">
        <v>14</v>
      </c>
      <c r="CS15" s="3" t="s">
        <v>521</v>
      </c>
      <c r="CT15" s="3">
        <v>1</v>
      </c>
      <c r="CU15" s="3">
        <v>8</v>
      </c>
      <c r="CV15" s="3"/>
      <c r="CW15" s="3">
        <v>14</v>
      </c>
      <c r="CX15" s="3" t="s">
        <v>28</v>
      </c>
      <c r="CY15" s="3">
        <v>2</v>
      </c>
      <c r="CZ15" s="3">
        <v>16</v>
      </c>
      <c r="DA15" s="3"/>
      <c r="DB15" s="3">
        <v>14</v>
      </c>
      <c r="DC15" s="3" t="s">
        <v>188</v>
      </c>
      <c r="DD15" s="3">
        <v>1</v>
      </c>
      <c r="DE15" s="3">
        <v>8</v>
      </c>
      <c r="DF15" s="3"/>
      <c r="DG15" s="3">
        <v>14</v>
      </c>
      <c r="DH15" s="3" t="s">
        <v>67</v>
      </c>
      <c r="DI15" s="3">
        <v>1</v>
      </c>
      <c r="DJ15" s="3">
        <v>8</v>
      </c>
      <c r="DK15" s="3"/>
      <c r="DL15" s="3">
        <v>14</v>
      </c>
      <c r="DM15" s="3" t="s">
        <v>61</v>
      </c>
      <c r="DN15" s="3">
        <v>2</v>
      </c>
      <c r="DO15" s="3">
        <v>16</v>
      </c>
      <c r="DP15" s="3"/>
      <c r="DQ15" s="3">
        <v>14</v>
      </c>
      <c r="DR15" s="3" t="s">
        <v>67</v>
      </c>
      <c r="DS15" s="3"/>
      <c r="DT15" s="3"/>
      <c r="DU15" s="3"/>
      <c r="DV15" s="3">
        <v>14</v>
      </c>
      <c r="DW15" s="3" t="s">
        <v>205</v>
      </c>
      <c r="DX15" s="3">
        <v>30</v>
      </c>
      <c r="DY15" s="3">
        <v>240</v>
      </c>
      <c r="DZ15" s="3" t="s">
        <v>1535</v>
      </c>
      <c r="EA15" s="3"/>
    </row>
    <row r="16" spans="1:131" x14ac:dyDescent="0.15">
      <c r="A16" s="3">
        <v>15</v>
      </c>
      <c r="B16" s="3" t="s">
        <v>1535</v>
      </c>
      <c r="C16" s="3"/>
      <c r="D16" s="3"/>
      <c r="E16" s="3"/>
      <c r="F16" s="3">
        <v>15</v>
      </c>
      <c r="G16" s="3" t="s">
        <v>178</v>
      </c>
      <c r="H16" s="3">
        <v>1</v>
      </c>
      <c r="I16" s="3">
        <v>8</v>
      </c>
      <c r="J16" s="3"/>
      <c r="K16" s="3">
        <v>15</v>
      </c>
      <c r="L16" s="3" t="s">
        <v>181</v>
      </c>
      <c r="M16" s="3">
        <v>1</v>
      </c>
      <c r="N16" s="3">
        <v>8</v>
      </c>
      <c r="O16" s="3"/>
      <c r="P16" s="3">
        <v>15</v>
      </c>
      <c r="Q16" s="3" t="s">
        <v>173</v>
      </c>
      <c r="R16" s="3"/>
      <c r="S16" s="3"/>
      <c r="T16" s="3"/>
      <c r="U16" s="3">
        <v>15</v>
      </c>
      <c r="V16" s="3" t="s">
        <v>192</v>
      </c>
      <c r="W16" s="3">
        <v>1</v>
      </c>
      <c r="X16" s="3">
        <v>8</v>
      </c>
      <c r="Y16" s="3"/>
      <c r="Z16" s="3">
        <v>15</v>
      </c>
      <c r="AA16" s="3" t="s">
        <v>49</v>
      </c>
      <c r="AB16" s="3"/>
      <c r="AC16" s="3"/>
      <c r="AD16" s="3"/>
      <c r="AE16" s="3">
        <v>15</v>
      </c>
      <c r="AF16" s="3" t="s">
        <v>60</v>
      </c>
      <c r="AG16" s="3">
        <v>1</v>
      </c>
      <c r="AH16" s="3">
        <v>8</v>
      </c>
      <c r="AI16" s="3"/>
      <c r="AJ16" s="3">
        <v>15</v>
      </c>
      <c r="AK16" s="3" t="s">
        <v>642</v>
      </c>
      <c r="AL16" s="3">
        <v>1</v>
      </c>
      <c r="AM16" s="3">
        <v>8</v>
      </c>
      <c r="AN16" s="3"/>
      <c r="AO16" s="3">
        <v>15</v>
      </c>
      <c r="AP16" s="3" t="s">
        <v>1032</v>
      </c>
      <c r="AQ16" s="3">
        <v>2</v>
      </c>
      <c r="AR16" s="3">
        <v>16</v>
      </c>
      <c r="AS16" s="3"/>
      <c r="AT16" s="3">
        <v>15</v>
      </c>
      <c r="AU16" s="3" t="s">
        <v>173</v>
      </c>
      <c r="AV16" s="3"/>
      <c r="AW16" s="3"/>
      <c r="AX16" s="3"/>
      <c r="AY16" s="3">
        <v>15</v>
      </c>
      <c r="AZ16" s="3" t="s">
        <v>632</v>
      </c>
      <c r="BA16" s="3">
        <v>2</v>
      </c>
      <c r="BB16" s="3">
        <v>16</v>
      </c>
      <c r="BC16" s="3"/>
      <c r="BD16" s="3">
        <v>15</v>
      </c>
      <c r="BE16" s="3" t="s">
        <v>1535</v>
      </c>
      <c r="BF16" s="3"/>
      <c r="BG16" s="3"/>
      <c r="BH16" s="3"/>
      <c r="BI16" s="3">
        <v>15</v>
      </c>
      <c r="BJ16" s="3" t="s">
        <v>87</v>
      </c>
      <c r="BK16" s="3"/>
      <c r="BL16" s="3"/>
      <c r="BM16" s="3"/>
      <c r="BN16" s="3">
        <v>15</v>
      </c>
      <c r="BO16" s="3" t="s">
        <v>190</v>
      </c>
      <c r="BP16" s="3"/>
      <c r="BQ16" s="3"/>
      <c r="BR16" s="3"/>
      <c r="BS16" s="3">
        <v>15</v>
      </c>
      <c r="BT16" s="3" t="s">
        <v>178</v>
      </c>
      <c r="BU16" s="3"/>
      <c r="BV16" s="3"/>
      <c r="BW16" s="3"/>
      <c r="BX16" s="3">
        <v>15</v>
      </c>
      <c r="BY16" s="3" t="s">
        <v>680</v>
      </c>
      <c r="BZ16" s="3"/>
      <c r="CA16" s="3"/>
      <c r="CB16" s="3"/>
      <c r="CC16" s="3">
        <v>15</v>
      </c>
      <c r="CD16" s="3" t="s">
        <v>178</v>
      </c>
      <c r="CE16" s="3"/>
      <c r="CF16" s="3"/>
      <c r="CG16" s="3"/>
      <c r="CH16" s="3">
        <v>15</v>
      </c>
      <c r="CI16" s="3" t="s">
        <v>61</v>
      </c>
      <c r="CJ16" s="3">
        <v>1</v>
      </c>
      <c r="CK16" s="3">
        <v>8</v>
      </c>
      <c r="CL16" s="3"/>
      <c r="CM16" s="3">
        <v>15</v>
      </c>
      <c r="CN16" s="3" t="s">
        <v>317</v>
      </c>
      <c r="CO16" s="3">
        <v>1</v>
      </c>
      <c r="CP16" s="3">
        <v>8</v>
      </c>
      <c r="CQ16" s="3"/>
      <c r="CR16" s="3">
        <v>15</v>
      </c>
      <c r="CS16" s="3" t="s">
        <v>442</v>
      </c>
      <c r="CT16" s="3">
        <v>1</v>
      </c>
      <c r="CU16" s="3">
        <v>8</v>
      </c>
      <c r="CV16" s="3"/>
      <c r="CW16" s="3">
        <v>15</v>
      </c>
      <c r="CX16" s="3" t="s">
        <v>43</v>
      </c>
      <c r="CY16" s="3">
        <v>1</v>
      </c>
      <c r="CZ16" s="3">
        <v>12</v>
      </c>
      <c r="DA16" s="3"/>
      <c r="DB16" s="3">
        <v>15</v>
      </c>
      <c r="DC16" s="3" t="s">
        <v>134</v>
      </c>
      <c r="DD16" s="3"/>
      <c r="DE16" s="3"/>
      <c r="DF16" s="3"/>
      <c r="DG16" s="3">
        <v>15</v>
      </c>
      <c r="DH16" s="3" t="s">
        <v>173</v>
      </c>
      <c r="DI16" s="3">
        <v>1</v>
      </c>
      <c r="DJ16" s="3">
        <v>8</v>
      </c>
      <c r="DK16" s="3"/>
      <c r="DL16" s="3">
        <v>15</v>
      </c>
      <c r="DM16" s="3" t="s">
        <v>173</v>
      </c>
      <c r="DN16" s="3">
        <v>1</v>
      </c>
      <c r="DO16" s="3">
        <v>8</v>
      </c>
      <c r="DP16" s="3"/>
      <c r="DQ16" s="3">
        <v>15</v>
      </c>
      <c r="DR16" s="3" t="s">
        <v>178</v>
      </c>
      <c r="DS16" s="3"/>
      <c r="DT16" s="3"/>
      <c r="DU16" s="3"/>
      <c r="DV16" s="3">
        <v>15</v>
      </c>
      <c r="DW16" s="3" t="s">
        <v>190</v>
      </c>
      <c r="DX16" s="3">
        <v>22</v>
      </c>
      <c r="DY16" s="3">
        <v>176</v>
      </c>
      <c r="DZ16" s="3" t="s">
        <v>317</v>
      </c>
      <c r="EA16" s="3"/>
    </row>
    <row r="17" spans="1:131" x14ac:dyDescent="0.15">
      <c r="A17" s="3">
        <v>16</v>
      </c>
      <c r="B17" s="3" t="s">
        <v>317</v>
      </c>
      <c r="C17" s="3"/>
      <c r="D17" s="3"/>
      <c r="E17" s="3"/>
      <c r="F17" s="3">
        <v>16</v>
      </c>
      <c r="G17" s="3" t="s">
        <v>173</v>
      </c>
      <c r="H17" s="3">
        <v>1</v>
      </c>
      <c r="I17" s="3">
        <v>8</v>
      </c>
      <c r="J17" s="3"/>
      <c r="K17" s="3">
        <v>16</v>
      </c>
      <c r="L17" s="3" t="s">
        <v>455</v>
      </c>
      <c r="M17" s="3">
        <v>1</v>
      </c>
      <c r="N17" s="3">
        <v>8</v>
      </c>
      <c r="O17" s="3"/>
      <c r="P17" s="3">
        <v>16</v>
      </c>
      <c r="Q17" s="3" t="s">
        <v>190</v>
      </c>
      <c r="R17" s="3"/>
      <c r="S17" s="3"/>
      <c r="T17" s="3"/>
      <c r="U17" s="3">
        <v>16</v>
      </c>
      <c r="V17" s="3" t="s">
        <v>53</v>
      </c>
      <c r="W17" s="3">
        <v>1</v>
      </c>
      <c r="X17" s="3">
        <v>8</v>
      </c>
      <c r="Y17" s="3"/>
      <c r="Z17" s="3">
        <v>16</v>
      </c>
      <c r="AA17" s="3" t="s">
        <v>173</v>
      </c>
      <c r="AB17" s="3"/>
      <c r="AC17" s="3"/>
      <c r="AD17" s="3"/>
      <c r="AE17" s="3">
        <v>16</v>
      </c>
      <c r="AF17" s="3" t="s">
        <v>100</v>
      </c>
      <c r="AG17" s="3">
        <v>1</v>
      </c>
      <c r="AH17" s="3">
        <v>8</v>
      </c>
      <c r="AI17" s="3"/>
      <c r="AJ17" s="3">
        <v>16</v>
      </c>
      <c r="AK17" s="3" t="s">
        <v>620</v>
      </c>
      <c r="AL17" s="3">
        <v>1</v>
      </c>
      <c r="AM17" s="3">
        <v>8</v>
      </c>
      <c r="AN17" s="3"/>
      <c r="AO17" s="3">
        <v>16</v>
      </c>
      <c r="AP17" s="3" t="s">
        <v>1181</v>
      </c>
      <c r="AQ17" s="3">
        <v>2</v>
      </c>
      <c r="AR17" s="3">
        <v>16</v>
      </c>
      <c r="AS17" s="3"/>
      <c r="AT17" s="3">
        <v>16</v>
      </c>
      <c r="AU17" s="3" t="s">
        <v>25</v>
      </c>
      <c r="AV17" s="3"/>
      <c r="AW17" s="3"/>
      <c r="AX17" s="3"/>
      <c r="AY17" s="3">
        <v>16</v>
      </c>
      <c r="AZ17" s="3" t="s">
        <v>60</v>
      </c>
      <c r="BA17" s="3">
        <v>2</v>
      </c>
      <c r="BB17" s="3">
        <v>16</v>
      </c>
      <c r="BC17" s="3"/>
      <c r="BD17" s="3">
        <v>16</v>
      </c>
      <c r="BE17" s="3" t="s">
        <v>317</v>
      </c>
      <c r="BF17" s="3"/>
      <c r="BG17" s="3"/>
      <c r="BH17" s="3"/>
      <c r="BI17" s="3">
        <v>16</v>
      </c>
      <c r="BJ17" s="3" t="s">
        <v>50</v>
      </c>
      <c r="BK17" s="3"/>
      <c r="BL17" s="3"/>
      <c r="BM17" s="3"/>
      <c r="BN17" s="3">
        <v>16</v>
      </c>
      <c r="BO17" s="3" t="s">
        <v>1535</v>
      </c>
      <c r="BP17" s="3"/>
      <c r="BQ17" s="3"/>
      <c r="BR17" s="3"/>
      <c r="BS17" s="3">
        <v>16</v>
      </c>
      <c r="BT17" s="3" t="s">
        <v>455</v>
      </c>
      <c r="BU17" s="3"/>
      <c r="BV17" s="3"/>
      <c r="BW17" s="3"/>
      <c r="BX17" s="3">
        <v>16</v>
      </c>
      <c r="BY17" s="3" t="s">
        <v>173</v>
      </c>
      <c r="BZ17" s="3"/>
      <c r="CA17" s="3"/>
      <c r="CB17" s="3"/>
      <c r="CC17" s="3">
        <v>16</v>
      </c>
      <c r="CD17" s="3" t="s">
        <v>455</v>
      </c>
      <c r="CE17" s="3"/>
      <c r="CF17" s="3"/>
      <c r="CG17" s="3"/>
      <c r="CH17" s="3">
        <v>16</v>
      </c>
      <c r="CI17" s="3" t="s">
        <v>1751</v>
      </c>
      <c r="CJ17" s="3">
        <v>1</v>
      </c>
      <c r="CK17" s="3">
        <v>8</v>
      </c>
      <c r="CL17" s="3"/>
      <c r="CM17" s="3">
        <v>16</v>
      </c>
      <c r="CN17" s="3" t="s">
        <v>1421</v>
      </c>
      <c r="CO17" s="3">
        <v>1</v>
      </c>
      <c r="CP17" s="3">
        <v>8</v>
      </c>
      <c r="CQ17" s="3"/>
      <c r="CR17" s="3">
        <v>16</v>
      </c>
      <c r="CS17" s="3" t="s">
        <v>213</v>
      </c>
      <c r="CT17" s="3">
        <v>1</v>
      </c>
      <c r="CU17" s="3">
        <v>8</v>
      </c>
      <c r="CV17" s="3"/>
      <c r="CW17" s="3">
        <v>16</v>
      </c>
      <c r="CX17" s="3" t="s">
        <v>134</v>
      </c>
      <c r="CY17" s="3">
        <v>1</v>
      </c>
      <c r="CZ17" s="3">
        <v>8</v>
      </c>
      <c r="DA17" s="3"/>
      <c r="DB17" s="3">
        <v>16</v>
      </c>
      <c r="DC17" s="3" t="s">
        <v>178</v>
      </c>
      <c r="DD17" s="3"/>
      <c r="DE17" s="3"/>
      <c r="DF17" s="3"/>
      <c r="DG17" s="3">
        <v>16</v>
      </c>
      <c r="DH17" s="3" t="s">
        <v>190</v>
      </c>
      <c r="DI17" s="3">
        <v>1</v>
      </c>
      <c r="DJ17" s="3">
        <v>8</v>
      </c>
      <c r="DK17" s="3"/>
      <c r="DL17" s="3">
        <v>16</v>
      </c>
      <c r="DM17" s="3" t="s">
        <v>317</v>
      </c>
      <c r="DN17" s="3">
        <v>1</v>
      </c>
      <c r="DO17" s="3">
        <v>8</v>
      </c>
      <c r="DP17" s="3"/>
      <c r="DQ17" s="3">
        <v>16</v>
      </c>
      <c r="DR17" s="3" t="s">
        <v>455</v>
      </c>
      <c r="DS17" s="3"/>
      <c r="DT17" s="3"/>
      <c r="DU17" s="3"/>
      <c r="DV17" s="3">
        <v>16</v>
      </c>
      <c r="DW17" s="3" t="s">
        <v>60</v>
      </c>
      <c r="DX17" s="3">
        <v>22</v>
      </c>
      <c r="DY17" s="3">
        <v>176</v>
      </c>
      <c r="DZ17" s="3" t="s">
        <v>1421</v>
      </c>
      <c r="EA17" s="3"/>
    </row>
    <row r="18" spans="1:131" x14ac:dyDescent="0.15">
      <c r="A18" s="3">
        <v>17</v>
      </c>
      <c r="B18" s="3" t="s">
        <v>1421</v>
      </c>
      <c r="C18" s="3"/>
      <c r="D18" s="3"/>
      <c r="E18" s="3"/>
      <c r="F18" s="3">
        <v>17</v>
      </c>
      <c r="G18" s="3" t="s">
        <v>521</v>
      </c>
      <c r="H18" s="3">
        <v>1</v>
      </c>
      <c r="I18" s="3">
        <v>8</v>
      </c>
      <c r="J18" s="3"/>
      <c r="K18" s="3">
        <v>17</v>
      </c>
      <c r="L18" s="3" t="s">
        <v>213</v>
      </c>
      <c r="M18" s="3">
        <v>1</v>
      </c>
      <c r="N18" s="3">
        <v>8</v>
      </c>
      <c r="O18" s="3"/>
      <c r="P18" s="3">
        <v>17</v>
      </c>
      <c r="Q18" s="3" t="s">
        <v>1535</v>
      </c>
      <c r="R18" s="3"/>
      <c r="S18" s="3"/>
      <c r="T18" s="3"/>
      <c r="U18" s="3">
        <v>17</v>
      </c>
      <c r="V18" s="3" t="s">
        <v>1106</v>
      </c>
      <c r="W18" s="3">
        <v>1</v>
      </c>
      <c r="X18" s="3">
        <v>8</v>
      </c>
      <c r="Y18" s="3"/>
      <c r="Z18" s="3">
        <v>17</v>
      </c>
      <c r="AA18" s="3" t="s">
        <v>190</v>
      </c>
      <c r="AB18" s="3"/>
      <c r="AC18" s="3"/>
      <c r="AD18" s="3"/>
      <c r="AE18" s="3">
        <v>17</v>
      </c>
      <c r="AF18" s="3" t="s">
        <v>1746</v>
      </c>
      <c r="AG18" s="3">
        <v>1</v>
      </c>
      <c r="AH18" s="3">
        <v>8</v>
      </c>
      <c r="AI18" s="3"/>
      <c r="AJ18" s="3">
        <v>17</v>
      </c>
      <c r="AK18" s="3" t="s">
        <v>592</v>
      </c>
      <c r="AL18" s="3">
        <v>1</v>
      </c>
      <c r="AM18" s="3">
        <v>8</v>
      </c>
      <c r="AN18" s="3"/>
      <c r="AO18" s="3">
        <v>17</v>
      </c>
      <c r="AP18" s="3" t="s">
        <v>49</v>
      </c>
      <c r="AQ18" s="3">
        <v>1</v>
      </c>
      <c r="AR18" s="3">
        <v>8</v>
      </c>
      <c r="AS18" s="3"/>
      <c r="AT18" s="3">
        <v>17</v>
      </c>
      <c r="AU18" s="3" t="s">
        <v>190</v>
      </c>
      <c r="AV18" s="3"/>
      <c r="AW18" s="3"/>
      <c r="AX18" s="3"/>
      <c r="AY18" s="3">
        <v>17</v>
      </c>
      <c r="AZ18" s="3" t="s">
        <v>134</v>
      </c>
      <c r="BA18" s="3">
        <v>1</v>
      </c>
      <c r="BB18" s="3">
        <v>8</v>
      </c>
      <c r="BC18" s="3"/>
      <c r="BD18" s="3">
        <v>17</v>
      </c>
      <c r="BE18" s="3" t="s">
        <v>1421</v>
      </c>
      <c r="BF18" s="3"/>
      <c r="BG18" s="3"/>
      <c r="BH18" s="3"/>
      <c r="BI18" s="3">
        <v>17</v>
      </c>
      <c r="BJ18" s="3" t="s">
        <v>178</v>
      </c>
      <c r="BK18" s="3"/>
      <c r="BL18" s="3"/>
      <c r="BM18" s="3"/>
      <c r="BN18" s="3">
        <v>17</v>
      </c>
      <c r="BO18" s="3" t="s">
        <v>317</v>
      </c>
      <c r="BP18" s="3"/>
      <c r="BQ18" s="3"/>
      <c r="BR18" s="3"/>
      <c r="BS18" s="3">
        <v>17</v>
      </c>
      <c r="BT18" s="3" t="s">
        <v>680</v>
      </c>
      <c r="BU18" s="3"/>
      <c r="BV18" s="3"/>
      <c r="BW18" s="3"/>
      <c r="BX18" s="3">
        <v>17</v>
      </c>
      <c r="BY18" s="3" t="s">
        <v>190</v>
      </c>
      <c r="BZ18" s="3"/>
      <c r="CA18" s="3"/>
      <c r="CB18" s="3"/>
      <c r="CC18" s="3">
        <v>17</v>
      </c>
      <c r="CD18" s="3" t="s">
        <v>680</v>
      </c>
      <c r="CE18" s="3"/>
      <c r="CF18" s="3"/>
      <c r="CG18" s="3"/>
      <c r="CH18" s="3">
        <v>17</v>
      </c>
      <c r="CI18" s="3" t="s">
        <v>43</v>
      </c>
      <c r="CJ18" s="3">
        <v>1</v>
      </c>
      <c r="CK18" s="3">
        <v>8</v>
      </c>
      <c r="CL18" s="3"/>
      <c r="CM18" s="3">
        <v>17</v>
      </c>
      <c r="CN18" s="3" t="s">
        <v>62</v>
      </c>
      <c r="CO18" s="3">
        <v>1</v>
      </c>
      <c r="CP18" s="3">
        <v>8</v>
      </c>
      <c r="CQ18" s="3"/>
      <c r="CR18" s="3">
        <v>17</v>
      </c>
      <c r="CS18" s="3" t="s">
        <v>642</v>
      </c>
      <c r="CT18" s="3">
        <v>1</v>
      </c>
      <c r="CU18" s="3">
        <v>8</v>
      </c>
      <c r="CV18" s="3"/>
      <c r="CW18" s="3">
        <v>17</v>
      </c>
      <c r="CX18" s="3" t="s">
        <v>642</v>
      </c>
      <c r="CY18" s="3">
        <v>1</v>
      </c>
      <c r="CZ18" s="3">
        <v>8</v>
      </c>
      <c r="DA18" s="3"/>
      <c r="DB18" s="3">
        <v>17</v>
      </c>
      <c r="DC18" s="3" t="s">
        <v>680</v>
      </c>
      <c r="DD18" s="3"/>
      <c r="DE18" s="3"/>
      <c r="DF18" s="3"/>
      <c r="DG18" s="3">
        <v>17</v>
      </c>
      <c r="DH18" s="3" t="s">
        <v>521</v>
      </c>
      <c r="DI18" s="3">
        <v>1</v>
      </c>
      <c r="DJ18" s="3">
        <v>8</v>
      </c>
      <c r="DK18" s="3"/>
      <c r="DL18" s="3">
        <v>17</v>
      </c>
      <c r="DM18" s="3" t="s">
        <v>521</v>
      </c>
      <c r="DN18" s="3">
        <v>1</v>
      </c>
      <c r="DO18" s="3">
        <v>8</v>
      </c>
      <c r="DP18" s="3"/>
      <c r="DQ18" s="3">
        <v>17</v>
      </c>
      <c r="DR18" s="3" t="s">
        <v>680</v>
      </c>
      <c r="DS18" s="3"/>
      <c r="DT18" s="3"/>
      <c r="DU18" s="3"/>
      <c r="DV18" s="3">
        <v>17</v>
      </c>
      <c r="DW18" s="3" t="s">
        <v>43</v>
      </c>
      <c r="DX18" s="3">
        <v>21</v>
      </c>
      <c r="DY18" s="3">
        <v>172</v>
      </c>
      <c r="DZ18" s="3" t="s">
        <v>521</v>
      </c>
      <c r="EA18" s="3"/>
    </row>
    <row r="19" spans="1:131" x14ac:dyDescent="0.15">
      <c r="A19" s="3">
        <v>18</v>
      </c>
      <c r="B19" s="3" t="s">
        <v>521</v>
      </c>
      <c r="C19" s="3"/>
      <c r="D19" s="3"/>
      <c r="E19" s="3"/>
      <c r="F19" s="3">
        <v>18</v>
      </c>
      <c r="G19" s="3" t="s">
        <v>192</v>
      </c>
      <c r="H19" s="3">
        <v>1</v>
      </c>
      <c r="I19" s="3">
        <v>8</v>
      </c>
      <c r="J19" s="3"/>
      <c r="K19" s="3">
        <v>18</v>
      </c>
      <c r="L19" s="3" t="s">
        <v>192</v>
      </c>
      <c r="M19" s="3">
        <v>1</v>
      </c>
      <c r="N19" s="3">
        <v>8</v>
      </c>
      <c r="O19" s="3"/>
      <c r="P19" s="3">
        <v>18</v>
      </c>
      <c r="Q19" s="3" t="s">
        <v>317</v>
      </c>
      <c r="R19" s="3"/>
      <c r="S19" s="3"/>
      <c r="T19" s="3"/>
      <c r="U19" s="3">
        <v>18</v>
      </c>
      <c r="V19" s="3" t="s">
        <v>40</v>
      </c>
      <c r="W19" s="3">
        <v>1</v>
      </c>
      <c r="X19" s="3">
        <v>8</v>
      </c>
      <c r="Y19" s="3"/>
      <c r="Z19" s="3">
        <v>18</v>
      </c>
      <c r="AA19" s="3" t="s">
        <v>1535</v>
      </c>
      <c r="AB19" s="3"/>
      <c r="AC19" s="3"/>
      <c r="AD19" s="3"/>
      <c r="AE19" s="3">
        <v>18</v>
      </c>
      <c r="AF19" s="3" t="s">
        <v>134</v>
      </c>
      <c r="AG19" s="3"/>
      <c r="AH19" s="3"/>
      <c r="AI19" s="3"/>
      <c r="AJ19" s="3">
        <v>18</v>
      </c>
      <c r="AK19" s="3" t="s">
        <v>205</v>
      </c>
      <c r="AL19" s="3">
        <v>1</v>
      </c>
      <c r="AM19" s="3">
        <v>8</v>
      </c>
      <c r="AN19" s="3"/>
      <c r="AO19" s="3">
        <v>18</v>
      </c>
      <c r="AP19" s="3" t="s">
        <v>173</v>
      </c>
      <c r="AQ19" s="3">
        <v>1</v>
      </c>
      <c r="AR19" s="3">
        <v>8</v>
      </c>
      <c r="AS19" s="3"/>
      <c r="AT19" s="3">
        <v>18</v>
      </c>
      <c r="AU19" s="3" t="s">
        <v>1535</v>
      </c>
      <c r="AV19" s="3"/>
      <c r="AW19" s="3"/>
      <c r="AX19" s="3"/>
      <c r="AY19" s="3">
        <v>18</v>
      </c>
      <c r="AZ19" s="3" t="s">
        <v>521</v>
      </c>
      <c r="BA19" s="3">
        <v>1</v>
      </c>
      <c r="BB19" s="3">
        <v>8</v>
      </c>
      <c r="BC19" s="3"/>
      <c r="BD19" s="3">
        <v>18</v>
      </c>
      <c r="BE19" s="3" t="s">
        <v>521</v>
      </c>
      <c r="BF19" s="3"/>
      <c r="BG19" s="3"/>
      <c r="BH19" s="3"/>
      <c r="BI19" s="3">
        <v>18</v>
      </c>
      <c r="BJ19" s="3" t="s">
        <v>455</v>
      </c>
      <c r="BK19" s="3"/>
      <c r="BL19" s="3"/>
      <c r="BM19" s="3"/>
      <c r="BN19" s="3">
        <v>18</v>
      </c>
      <c r="BO19" s="3" t="s">
        <v>1421</v>
      </c>
      <c r="BP19" s="3"/>
      <c r="BQ19" s="3"/>
      <c r="BR19" s="3"/>
      <c r="BS19" s="3">
        <v>18</v>
      </c>
      <c r="BT19" s="3" t="s">
        <v>49</v>
      </c>
      <c r="BU19" s="3"/>
      <c r="BV19" s="3"/>
      <c r="BW19" s="3"/>
      <c r="BX19" s="3">
        <v>18</v>
      </c>
      <c r="BY19" s="3" t="s">
        <v>1535</v>
      </c>
      <c r="BZ19" s="3"/>
      <c r="CA19" s="3"/>
      <c r="CB19" s="3"/>
      <c r="CC19" s="3">
        <v>18</v>
      </c>
      <c r="CD19" s="3" t="s">
        <v>173</v>
      </c>
      <c r="CE19" s="3"/>
      <c r="CF19" s="3"/>
      <c r="CG19" s="3"/>
      <c r="CH19" s="3">
        <v>18</v>
      </c>
      <c r="CI19" s="3" t="s">
        <v>1502</v>
      </c>
      <c r="CJ19" s="3">
        <v>1</v>
      </c>
      <c r="CK19" s="3">
        <v>8</v>
      </c>
      <c r="CL19" s="3"/>
      <c r="CM19" s="3">
        <v>18</v>
      </c>
      <c r="CN19" s="3" t="s">
        <v>642</v>
      </c>
      <c r="CO19" s="3">
        <v>1</v>
      </c>
      <c r="CP19" s="3">
        <v>8</v>
      </c>
      <c r="CQ19" s="3"/>
      <c r="CR19" s="3">
        <v>18</v>
      </c>
      <c r="CS19" s="3" t="s">
        <v>192</v>
      </c>
      <c r="CT19" s="3">
        <v>1</v>
      </c>
      <c r="CU19" s="3">
        <v>8</v>
      </c>
      <c r="CV19" s="3"/>
      <c r="CW19" s="3">
        <v>18</v>
      </c>
      <c r="CX19" s="3" t="s">
        <v>1329</v>
      </c>
      <c r="CY19" s="3">
        <v>1</v>
      </c>
      <c r="CZ19" s="3">
        <v>8</v>
      </c>
      <c r="DA19" s="3"/>
      <c r="DB19" s="3">
        <v>18</v>
      </c>
      <c r="DC19" s="3" t="s">
        <v>173</v>
      </c>
      <c r="DD19" s="3"/>
      <c r="DE19" s="3"/>
      <c r="DF19" s="3"/>
      <c r="DG19" s="3">
        <v>18</v>
      </c>
      <c r="DH19" s="3" t="s">
        <v>155</v>
      </c>
      <c r="DI19" s="3">
        <v>1</v>
      </c>
      <c r="DJ19" s="3">
        <v>8</v>
      </c>
      <c r="DK19" s="3"/>
      <c r="DL19" s="3">
        <v>18</v>
      </c>
      <c r="DM19" s="3" t="s">
        <v>62</v>
      </c>
      <c r="DN19" s="3">
        <v>1</v>
      </c>
      <c r="DO19" s="3">
        <v>8</v>
      </c>
      <c r="DP19" s="3"/>
      <c r="DQ19" s="3">
        <v>18</v>
      </c>
      <c r="DR19" s="3" t="s">
        <v>173</v>
      </c>
      <c r="DS19" s="3"/>
      <c r="DT19" s="3"/>
      <c r="DU19" s="3"/>
      <c r="DV19" s="3">
        <v>18</v>
      </c>
      <c r="DW19" s="3" t="s">
        <v>100</v>
      </c>
      <c r="DX19" s="3">
        <v>18</v>
      </c>
      <c r="DY19" s="3">
        <v>154</v>
      </c>
      <c r="DZ19" s="3" t="s">
        <v>327</v>
      </c>
      <c r="EA19" s="3"/>
    </row>
    <row r="20" spans="1:131" x14ac:dyDescent="0.15">
      <c r="A20" s="3">
        <v>19</v>
      </c>
      <c r="B20" s="3" t="s">
        <v>327</v>
      </c>
      <c r="C20" s="3"/>
      <c r="D20" s="3"/>
      <c r="E20" s="3"/>
      <c r="F20" s="3">
        <v>19</v>
      </c>
      <c r="G20" s="3" t="s">
        <v>169</v>
      </c>
      <c r="H20" s="3">
        <v>1</v>
      </c>
      <c r="I20" s="3">
        <v>8</v>
      </c>
      <c r="J20" s="3"/>
      <c r="K20" s="3">
        <v>19</v>
      </c>
      <c r="L20" s="3" t="s">
        <v>169</v>
      </c>
      <c r="M20" s="3">
        <v>1</v>
      </c>
      <c r="N20" s="3">
        <v>8</v>
      </c>
      <c r="O20" s="3"/>
      <c r="P20" s="3">
        <v>19</v>
      </c>
      <c r="Q20" s="3" t="s">
        <v>1421</v>
      </c>
      <c r="R20" s="3"/>
      <c r="S20" s="3"/>
      <c r="T20" s="3"/>
      <c r="U20" s="3">
        <v>19</v>
      </c>
      <c r="V20" s="3" t="s">
        <v>842</v>
      </c>
      <c r="W20" s="3">
        <v>1</v>
      </c>
      <c r="X20" s="3">
        <v>8</v>
      </c>
      <c r="Y20" s="3"/>
      <c r="Z20" s="3">
        <v>19</v>
      </c>
      <c r="AA20" s="3" t="s">
        <v>317</v>
      </c>
      <c r="AB20" s="3"/>
      <c r="AC20" s="3"/>
      <c r="AD20" s="3"/>
      <c r="AE20" s="3">
        <v>19</v>
      </c>
      <c r="AF20" s="3" t="s">
        <v>455</v>
      </c>
      <c r="AG20" s="3"/>
      <c r="AH20" s="3"/>
      <c r="AI20" s="3"/>
      <c r="AJ20" s="3">
        <v>19</v>
      </c>
      <c r="AK20" s="3" t="s">
        <v>100</v>
      </c>
      <c r="AL20" s="3">
        <v>1</v>
      </c>
      <c r="AM20" s="3">
        <v>8</v>
      </c>
      <c r="AN20" s="3"/>
      <c r="AO20" s="3">
        <v>19</v>
      </c>
      <c r="AP20" s="3" t="s">
        <v>25</v>
      </c>
      <c r="AQ20" s="3">
        <v>1</v>
      </c>
      <c r="AR20" s="3">
        <v>8</v>
      </c>
      <c r="AS20" s="3"/>
      <c r="AT20" s="3">
        <v>19</v>
      </c>
      <c r="AU20" s="3" t="s">
        <v>317</v>
      </c>
      <c r="AV20" s="3"/>
      <c r="AW20" s="3"/>
      <c r="AX20" s="3"/>
      <c r="AY20" s="3">
        <v>19</v>
      </c>
      <c r="AZ20" s="3" t="s">
        <v>442</v>
      </c>
      <c r="BA20" s="3">
        <v>1</v>
      </c>
      <c r="BB20" s="3">
        <v>8</v>
      </c>
      <c r="BC20" s="3"/>
      <c r="BD20" s="3">
        <v>19</v>
      </c>
      <c r="BE20" s="3" t="s">
        <v>327</v>
      </c>
      <c r="BF20" s="3"/>
      <c r="BG20" s="3"/>
      <c r="BH20" s="3"/>
      <c r="BI20" s="3">
        <v>19</v>
      </c>
      <c r="BJ20" s="3" t="s">
        <v>680</v>
      </c>
      <c r="BK20" s="3"/>
      <c r="BL20" s="3"/>
      <c r="BM20" s="3"/>
      <c r="BN20" s="3">
        <v>19</v>
      </c>
      <c r="BO20" s="3" t="s">
        <v>521</v>
      </c>
      <c r="BP20" s="3"/>
      <c r="BQ20" s="3"/>
      <c r="BR20" s="3"/>
      <c r="BS20" s="3">
        <v>19</v>
      </c>
      <c r="BT20" s="3" t="s">
        <v>173</v>
      </c>
      <c r="BU20" s="3"/>
      <c r="BV20" s="3"/>
      <c r="BW20" s="3"/>
      <c r="BX20" s="3">
        <v>19</v>
      </c>
      <c r="BY20" s="3" t="s">
        <v>317</v>
      </c>
      <c r="BZ20" s="3"/>
      <c r="CA20" s="3"/>
      <c r="CB20" s="3"/>
      <c r="CC20" s="3">
        <v>19</v>
      </c>
      <c r="CD20" s="3" t="s">
        <v>190</v>
      </c>
      <c r="CE20" s="3"/>
      <c r="CF20" s="3"/>
      <c r="CG20" s="3"/>
      <c r="CH20" s="3">
        <v>19</v>
      </c>
      <c r="CI20" s="3" t="s">
        <v>181</v>
      </c>
      <c r="CJ20" s="3"/>
      <c r="CK20" s="3"/>
      <c r="CL20" s="3"/>
      <c r="CM20" s="3">
        <v>19</v>
      </c>
      <c r="CN20" s="3" t="s">
        <v>148</v>
      </c>
      <c r="CO20" s="3">
        <v>1</v>
      </c>
      <c r="CP20" s="3">
        <v>8</v>
      </c>
      <c r="CQ20" s="3"/>
      <c r="CR20" s="3">
        <v>19</v>
      </c>
      <c r="CS20" s="3" t="s">
        <v>40</v>
      </c>
      <c r="CT20" s="3">
        <v>1</v>
      </c>
      <c r="CU20" s="3">
        <v>8</v>
      </c>
      <c r="CV20" s="3"/>
      <c r="CW20" s="3">
        <v>19</v>
      </c>
      <c r="CX20" s="3" t="s">
        <v>192</v>
      </c>
      <c r="CY20" s="3">
        <v>1</v>
      </c>
      <c r="CZ20" s="3">
        <v>8</v>
      </c>
      <c r="DA20" s="3"/>
      <c r="DB20" s="3">
        <v>19</v>
      </c>
      <c r="DC20" s="3" t="s">
        <v>190</v>
      </c>
      <c r="DD20" s="3"/>
      <c r="DE20" s="3"/>
      <c r="DF20" s="3"/>
      <c r="DG20" s="3">
        <v>19</v>
      </c>
      <c r="DH20" s="3" t="s">
        <v>642</v>
      </c>
      <c r="DI20" s="3">
        <v>1</v>
      </c>
      <c r="DJ20" s="3">
        <v>8</v>
      </c>
      <c r="DK20" s="3"/>
      <c r="DL20" s="3">
        <v>19</v>
      </c>
      <c r="DM20" s="3" t="s">
        <v>1386</v>
      </c>
      <c r="DN20" s="3">
        <v>1</v>
      </c>
      <c r="DO20" s="3">
        <v>8</v>
      </c>
      <c r="DP20" s="3"/>
      <c r="DQ20" s="3">
        <v>19</v>
      </c>
      <c r="DR20" s="3" t="s">
        <v>190</v>
      </c>
      <c r="DS20" s="3"/>
      <c r="DT20" s="3"/>
      <c r="DU20" s="3"/>
      <c r="DV20" s="3">
        <v>19</v>
      </c>
      <c r="DW20" s="3" t="s">
        <v>317</v>
      </c>
      <c r="DX20" s="3">
        <v>15</v>
      </c>
      <c r="DY20" s="3">
        <v>120</v>
      </c>
      <c r="DZ20" s="3" t="s">
        <v>62</v>
      </c>
      <c r="EA20" s="3"/>
    </row>
    <row r="21" spans="1:131" x14ac:dyDescent="0.15">
      <c r="A21" s="3">
        <v>20</v>
      </c>
      <c r="B21" s="3" t="s">
        <v>62</v>
      </c>
      <c r="C21" s="3"/>
      <c r="D21" s="3"/>
      <c r="E21" s="3"/>
      <c r="F21" s="3">
        <v>20</v>
      </c>
      <c r="G21" s="3" t="s">
        <v>28</v>
      </c>
      <c r="H21" s="3">
        <v>1</v>
      </c>
      <c r="I21" s="3">
        <v>8</v>
      </c>
      <c r="J21" s="3"/>
      <c r="K21" s="3">
        <v>20</v>
      </c>
      <c r="L21" s="3" t="s">
        <v>40</v>
      </c>
      <c r="M21" s="3">
        <v>1</v>
      </c>
      <c r="N21" s="3">
        <v>8</v>
      </c>
      <c r="O21" s="3"/>
      <c r="P21" s="3">
        <v>20</v>
      </c>
      <c r="Q21" s="3" t="s">
        <v>521</v>
      </c>
      <c r="R21" s="3"/>
      <c r="S21" s="3"/>
      <c r="T21" s="3"/>
      <c r="U21" s="3">
        <v>20</v>
      </c>
      <c r="V21" s="3" t="s">
        <v>57</v>
      </c>
      <c r="W21" s="3">
        <v>1</v>
      </c>
      <c r="X21" s="3">
        <v>8</v>
      </c>
      <c r="Y21" s="3"/>
      <c r="Z21" s="3">
        <v>20</v>
      </c>
      <c r="AA21" s="3" t="s">
        <v>1421</v>
      </c>
      <c r="AB21" s="3"/>
      <c r="AC21" s="3"/>
      <c r="AD21" s="3"/>
      <c r="AE21" s="3">
        <v>20</v>
      </c>
      <c r="AF21" s="3" t="s">
        <v>680</v>
      </c>
      <c r="AG21" s="3"/>
      <c r="AH21" s="3"/>
      <c r="AI21" s="3"/>
      <c r="AJ21" s="3">
        <v>20</v>
      </c>
      <c r="AK21" s="3" t="s">
        <v>178</v>
      </c>
      <c r="AL21" s="3"/>
      <c r="AM21" s="3"/>
      <c r="AN21" s="3"/>
      <c r="AO21" s="3">
        <v>20</v>
      </c>
      <c r="AP21" s="3" t="s">
        <v>62</v>
      </c>
      <c r="AQ21" s="3">
        <v>1</v>
      </c>
      <c r="AR21" s="3">
        <v>8</v>
      </c>
      <c r="AS21" s="3"/>
      <c r="AT21" s="3">
        <v>20</v>
      </c>
      <c r="AU21" s="3" t="s">
        <v>1421</v>
      </c>
      <c r="AV21" s="3"/>
      <c r="AW21" s="3"/>
      <c r="AX21" s="3"/>
      <c r="AY21" s="3">
        <v>20</v>
      </c>
      <c r="AZ21" s="3" t="s">
        <v>213</v>
      </c>
      <c r="BA21" s="3">
        <v>1</v>
      </c>
      <c r="BB21" s="3">
        <v>8</v>
      </c>
      <c r="BC21" s="3"/>
      <c r="BD21" s="3">
        <v>20</v>
      </c>
      <c r="BE21" s="3" t="s">
        <v>62</v>
      </c>
      <c r="BF21" s="3"/>
      <c r="BG21" s="3"/>
      <c r="BH21" s="3"/>
      <c r="BI21" s="3">
        <v>20</v>
      </c>
      <c r="BJ21" s="3" t="s">
        <v>49</v>
      </c>
      <c r="BK21" s="3"/>
      <c r="BL21" s="3"/>
      <c r="BM21" s="3"/>
      <c r="BN21" s="3">
        <v>20</v>
      </c>
      <c r="BO21" s="3" t="s">
        <v>327</v>
      </c>
      <c r="BP21" s="3"/>
      <c r="BQ21" s="3"/>
      <c r="BR21" s="3"/>
      <c r="BS21" s="3">
        <v>20</v>
      </c>
      <c r="BT21" s="3" t="s">
        <v>190</v>
      </c>
      <c r="BU21" s="3"/>
      <c r="BV21" s="3"/>
      <c r="BW21" s="3"/>
      <c r="BX21" s="3">
        <v>20</v>
      </c>
      <c r="BY21" s="3" t="s">
        <v>1421</v>
      </c>
      <c r="BZ21" s="3"/>
      <c r="CA21" s="3"/>
      <c r="CB21" s="3"/>
      <c r="CC21" s="3">
        <v>20</v>
      </c>
      <c r="CD21" s="3" t="s">
        <v>1535</v>
      </c>
      <c r="CE21" s="3"/>
      <c r="CF21" s="3"/>
      <c r="CG21" s="3"/>
      <c r="CH21" s="3">
        <v>20</v>
      </c>
      <c r="CI21" s="3" t="s">
        <v>87</v>
      </c>
      <c r="CJ21" s="3"/>
      <c r="CK21" s="3"/>
      <c r="CL21" s="3"/>
      <c r="CM21" s="3">
        <v>20</v>
      </c>
      <c r="CN21" s="3" t="s">
        <v>418</v>
      </c>
      <c r="CO21" s="3">
        <v>1</v>
      </c>
      <c r="CP21" s="3">
        <v>8</v>
      </c>
      <c r="CQ21" s="3"/>
      <c r="CR21" s="3">
        <v>20</v>
      </c>
      <c r="CS21" s="3" t="s">
        <v>43</v>
      </c>
      <c r="CT21" s="3">
        <v>1</v>
      </c>
      <c r="CU21" s="3">
        <v>8</v>
      </c>
      <c r="CV21" s="3"/>
      <c r="CW21" s="3">
        <v>20</v>
      </c>
      <c r="CX21" s="3" t="s">
        <v>840</v>
      </c>
      <c r="CY21" s="3">
        <v>1</v>
      </c>
      <c r="CZ21" s="3">
        <v>8</v>
      </c>
      <c r="DA21" s="3"/>
      <c r="DB21" s="3">
        <v>20</v>
      </c>
      <c r="DC21" s="3" t="s">
        <v>1535</v>
      </c>
      <c r="DD21" s="3"/>
      <c r="DE21" s="3"/>
      <c r="DF21" s="3"/>
      <c r="DG21" s="3">
        <v>20</v>
      </c>
      <c r="DH21" s="3" t="s">
        <v>148</v>
      </c>
      <c r="DI21" s="3">
        <v>1</v>
      </c>
      <c r="DJ21" s="3">
        <v>8</v>
      </c>
      <c r="DK21" s="3"/>
      <c r="DL21" s="3">
        <v>20</v>
      </c>
      <c r="DM21" s="3" t="s">
        <v>40</v>
      </c>
      <c r="DN21" s="3">
        <v>1</v>
      </c>
      <c r="DO21" s="3">
        <v>8</v>
      </c>
      <c r="DP21" s="3"/>
      <c r="DQ21" s="3">
        <v>20</v>
      </c>
      <c r="DR21" s="3" t="s">
        <v>1535</v>
      </c>
      <c r="DS21" s="3"/>
      <c r="DT21" s="3"/>
      <c r="DU21" s="3"/>
      <c r="DV21" s="3">
        <v>20</v>
      </c>
      <c r="DW21" s="3" t="s">
        <v>155</v>
      </c>
      <c r="DX21" s="3">
        <v>14</v>
      </c>
      <c r="DY21" s="3">
        <v>112</v>
      </c>
      <c r="DZ21" s="3" t="s">
        <v>442</v>
      </c>
      <c r="EA21" s="3"/>
    </row>
    <row r="22" spans="1:131" x14ac:dyDescent="0.15">
      <c r="A22" s="3">
        <v>21</v>
      </c>
      <c r="B22" s="3" t="s">
        <v>442</v>
      </c>
      <c r="C22" s="3"/>
      <c r="D22" s="3"/>
      <c r="E22" s="3"/>
      <c r="F22" s="3">
        <v>21</v>
      </c>
      <c r="G22" s="3" t="s">
        <v>455</v>
      </c>
      <c r="H22" s="3"/>
      <c r="I22" s="3"/>
      <c r="J22" s="3"/>
      <c r="K22" s="3">
        <v>21</v>
      </c>
      <c r="L22" s="3" t="s">
        <v>43</v>
      </c>
      <c r="M22" s="3">
        <v>1</v>
      </c>
      <c r="N22" s="3">
        <v>8</v>
      </c>
      <c r="O22" s="3"/>
      <c r="P22" s="3">
        <v>21</v>
      </c>
      <c r="Q22" s="3" t="s">
        <v>327</v>
      </c>
      <c r="R22" s="3"/>
      <c r="S22" s="3"/>
      <c r="T22" s="3"/>
      <c r="U22" s="3">
        <v>21</v>
      </c>
      <c r="V22" s="3" t="s">
        <v>56</v>
      </c>
      <c r="W22" s="3">
        <v>1</v>
      </c>
      <c r="X22" s="3">
        <v>8</v>
      </c>
      <c r="Y22" s="3"/>
      <c r="Z22" s="3">
        <v>21</v>
      </c>
      <c r="AA22" s="3" t="s">
        <v>521</v>
      </c>
      <c r="AB22" s="3"/>
      <c r="AC22" s="3"/>
      <c r="AD22" s="3"/>
      <c r="AE22" s="3">
        <v>21</v>
      </c>
      <c r="AF22" s="3" t="s">
        <v>173</v>
      </c>
      <c r="AG22" s="3"/>
      <c r="AH22" s="3"/>
      <c r="AI22" s="3"/>
      <c r="AJ22" s="3">
        <v>21</v>
      </c>
      <c r="AK22" s="3" t="s">
        <v>455</v>
      </c>
      <c r="AL22" s="3"/>
      <c r="AM22" s="3"/>
      <c r="AN22" s="3"/>
      <c r="AO22" s="3">
        <v>21</v>
      </c>
      <c r="AP22" s="3" t="s">
        <v>642</v>
      </c>
      <c r="AQ22" s="3">
        <v>1</v>
      </c>
      <c r="AR22" s="3">
        <v>8</v>
      </c>
      <c r="AS22" s="3"/>
      <c r="AT22" s="3">
        <v>21</v>
      </c>
      <c r="AU22" s="3" t="s">
        <v>521</v>
      </c>
      <c r="AV22" s="3"/>
      <c r="AW22" s="3"/>
      <c r="AX22" s="3"/>
      <c r="AY22" s="3">
        <v>21</v>
      </c>
      <c r="AZ22" s="3" t="s">
        <v>628</v>
      </c>
      <c r="BA22" s="3">
        <v>1</v>
      </c>
      <c r="BB22" s="3">
        <v>8</v>
      </c>
      <c r="BC22" s="3"/>
      <c r="BD22" s="3">
        <v>21</v>
      </c>
      <c r="BE22" s="3" t="s">
        <v>442</v>
      </c>
      <c r="BF22" s="3"/>
      <c r="BG22" s="3"/>
      <c r="BH22" s="3"/>
      <c r="BI22" s="3">
        <v>21</v>
      </c>
      <c r="BJ22" s="3" t="s">
        <v>190</v>
      </c>
      <c r="BK22" s="3"/>
      <c r="BL22" s="3"/>
      <c r="BM22" s="3"/>
      <c r="BN22" s="3">
        <v>21</v>
      </c>
      <c r="BO22" s="3" t="s">
        <v>62</v>
      </c>
      <c r="BP22" s="3"/>
      <c r="BQ22" s="3"/>
      <c r="BR22" s="3"/>
      <c r="BS22" s="3">
        <v>21</v>
      </c>
      <c r="BT22" s="3" t="s">
        <v>1535</v>
      </c>
      <c r="BU22" s="3"/>
      <c r="BV22" s="3"/>
      <c r="BW22" s="3"/>
      <c r="BX22" s="3">
        <v>21</v>
      </c>
      <c r="BY22" s="3" t="s">
        <v>521</v>
      </c>
      <c r="BZ22" s="3"/>
      <c r="CA22" s="3"/>
      <c r="CB22" s="3"/>
      <c r="CC22" s="3">
        <v>21</v>
      </c>
      <c r="CD22" s="3" t="s">
        <v>317</v>
      </c>
      <c r="CE22" s="3"/>
      <c r="CF22" s="3"/>
      <c r="CG22" s="3"/>
      <c r="CH22" s="3">
        <v>21</v>
      </c>
      <c r="CI22" s="3" t="s">
        <v>67</v>
      </c>
      <c r="CJ22" s="3"/>
      <c r="CK22" s="3"/>
      <c r="CL22" s="3"/>
      <c r="CM22" s="3">
        <v>21</v>
      </c>
      <c r="CN22" s="3" t="s">
        <v>40</v>
      </c>
      <c r="CO22" s="3">
        <v>1</v>
      </c>
      <c r="CP22" s="3">
        <v>8</v>
      </c>
      <c r="CQ22" s="3"/>
      <c r="CR22" s="3">
        <v>21</v>
      </c>
      <c r="CS22" s="3" t="s">
        <v>430</v>
      </c>
      <c r="CT22" s="3">
        <v>1</v>
      </c>
      <c r="CU22" s="3">
        <v>8</v>
      </c>
      <c r="CV22" s="3"/>
      <c r="CW22" s="3">
        <v>21</v>
      </c>
      <c r="CX22" s="3" t="s">
        <v>178</v>
      </c>
      <c r="CY22" s="3"/>
      <c r="CZ22" s="3"/>
      <c r="DA22" s="3"/>
      <c r="DB22" s="3">
        <v>21</v>
      </c>
      <c r="DC22" s="3" t="s">
        <v>317</v>
      </c>
      <c r="DD22" s="3"/>
      <c r="DE22" s="3"/>
      <c r="DF22" s="3"/>
      <c r="DG22" s="3">
        <v>21</v>
      </c>
      <c r="DH22" s="3" t="s">
        <v>1495</v>
      </c>
      <c r="DI22" s="3">
        <v>1</v>
      </c>
      <c r="DJ22" s="3">
        <v>8</v>
      </c>
      <c r="DK22" s="3"/>
      <c r="DL22" s="3">
        <v>21</v>
      </c>
      <c r="DM22" s="3" t="s">
        <v>1181</v>
      </c>
      <c r="DN22" s="3">
        <v>1</v>
      </c>
      <c r="DO22" s="3">
        <v>8</v>
      </c>
      <c r="DP22" s="3"/>
      <c r="DQ22" s="3">
        <v>21</v>
      </c>
      <c r="DR22" s="3" t="s">
        <v>1421</v>
      </c>
      <c r="DS22" s="3"/>
      <c r="DT22" s="3"/>
      <c r="DU22" s="3"/>
      <c r="DV22" s="3">
        <v>21</v>
      </c>
      <c r="DW22" s="3" t="s">
        <v>213</v>
      </c>
      <c r="DX22" s="3">
        <v>13</v>
      </c>
      <c r="DY22" s="3">
        <v>108</v>
      </c>
      <c r="DZ22" s="3" t="s">
        <v>213</v>
      </c>
      <c r="EA22" s="3"/>
    </row>
    <row r="23" spans="1:131" x14ac:dyDescent="0.15">
      <c r="A23" s="3">
        <v>22</v>
      </c>
      <c r="B23" s="3" t="s">
        <v>213</v>
      </c>
      <c r="C23" s="3"/>
      <c r="D23" s="3"/>
      <c r="E23" s="3"/>
      <c r="F23" s="3">
        <v>22</v>
      </c>
      <c r="G23" s="3" t="s">
        <v>680</v>
      </c>
      <c r="H23" s="3"/>
      <c r="I23" s="3"/>
      <c r="J23" s="3"/>
      <c r="K23" s="3">
        <v>22</v>
      </c>
      <c r="L23" s="3" t="s">
        <v>100</v>
      </c>
      <c r="M23" s="3">
        <v>1</v>
      </c>
      <c r="N23" s="3">
        <v>8</v>
      </c>
      <c r="O23" s="3"/>
      <c r="P23" s="3">
        <v>22</v>
      </c>
      <c r="Q23" s="3" t="s">
        <v>62</v>
      </c>
      <c r="R23" s="3"/>
      <c r="S23" s="3"/>
      <c r="T23" s="3"/>
      <c r="U23" s="3">
        <v>22</v>
      </c>
      <c r="V23" s="3" t="s">
        <v>1105</v>
      </c>
      <c r="W23" s="3">
        <v>1</v>
      </c>
      <c r="X23" s="3">
        <v>8</v>
      </c>
      <c r="Y23" s="3"/>
      <c r="Z23" s="3">
        <v>22</v>
      </c>
      <c r="AA23" s="3" t="s">
        <v>327</v>
      </c>
      <c r="AB23" s="3"/>
      <c r="AC23" s="3"/>
      <c r="AD23" s="3"/>
      <c r="AE23" s="3">
        <v>22</v>
      </c>
      <c r="AF23" s="3" t="s">
        <v>1535</v>
      </c>
      <c r="AG23" s="3"/>
      <c r="AH23" s="3"/>
      <c r="AI23" s="3"/>
      <c r="AJ23" s="3">
        <v>22</v>
      </c>
      <c r="AK23" s="3" t="s">
        <v>680</v>
      </c>
      <c r="AL23" s="3"/>
      <c r="AM23" s="3"/>
      <c r="AN23" s="3"/>
      <c r="AO23" s="3">
        <v>22</v>
      </c>
      <c r="AP23" s="3" t="s">
        <v>124</v>
      </c>
      <c r="AQ23" s="3">
        <v>1</v>
      </c>
      <c r="AR23" s="3">
        <v>8</v>
      </c>
      <c r="AS23" s="3"/>
      <c r="AT23" s="3">
        <v>22</v>
      </c>
      <c r="AU23" s="3" t="s">
        <v>327</v>
      </c>
      <c r="AV23" s="3"/>
      <c r="AW23" s="3"/>
      <c r="AX23" s="3"/>
      <c r="AY23" s="3">
        <v>22</v>
      </c>
      <c r="AZ23" s="3" t="s">
        <v>155</v>
      </c>
      <c r="BA23" s="3">
        <v>1</v>
      </c>
      <c r="BB23" s="3">
        <v>8</v>
      </c>
      <c r="BC23" s="3"/>
      <c r="BD23" s="3">
        <v>22</v>
      </c>
      <c r="BE23" s="3" t="s">
        <v>213</v>
      </c>
      <c r="BF23" s="3"/>
      <c r="BG23" s="3"/>
      <c r="BH23" s="3"/>
      <c r="BI23" s="3">
        <v>22</v>
      </c>
      <c r="BJ23" s="3" t="s">
        <v>1535</v>
      </c>
      <c r="BK23" s="3"/>
      <c r="BL23" s="3"/>
      <c r="BM23" s="3"/>
      <c r="BN23" s="3">
        <v>22</v>
      </c>
      <c r="BO23" s="3" t="s">
        <v>442</v>
      </c>
      <c r="BP23" s="3"/>
      <c r="BQ23" s="3"/>
      <c r="BR23" s="3"/>
      <c r="BS23" s="3">
        <v>22</v>
      </c>
      <c r="BT23" s="3" t="s">
        <v>317</v>
      </c>
      <c r="BU23" s="3"/>
      <c r="BV23" s="3"/>
      <c r="BW23" s="3"/>
      <c r="BX23" s="3">
        <v>22</v>
      </c>
      <c r="BY23" s="3" t="s">
        <v>327</v>
      </c>
      <c r="BZ23" s="3"/>
      <c r="CA23" s="3"/>
      <c r="CB23" s="3"/>
      <c r="CC23" s="3">
        <v>22</v>
      </c>
      <c r="CD23" s="3" t="s">
        <v>1421</v>
      </c>
      <c r="CE23" s="3"/>
      <c r="CF23" s="3"/>
      <c r="CG23" s="3"/>
      <c r="CH23" s="3">
        <v>22</v>
      </c>
      <c r="CI23" s="3" t="s">
        <v>178</v>
      </c>
      <c r="CJ23" s="3"/>
      <c r="CK23" s="3"/>
      <c r="CL23" s="3"/>
      <c r="CM23" s="3">
        <v>22</v>
      </c>
      <c r="CN23" s="3" t="s">
        <v>43</v>
      </c>
      <c r="CO23" s="3">
        <v>1</v>
      </c>
      <c r="CP23" s="3">
        <v>8</v>
      </c>
      <c r="CQ23" s="3"/>
      <c r="CR23" s="3">
        <v>22</v>
      </c>
      <c r="CS23" s="3" t="s">
        <v>181</v>
      </c>
      <c r="CT23" s="3"/>
      <c r="CU23" s="3"/>
      <c r="CV23" s="3"/>
      <c r="CW23" s="3">
        <v>22</v>
      </c>
      <c r="CX23" s="3" t="s">
        <v>455</v>
      </c>
      <c r="CY23" s="3"/>
      <c r="CZ23" s="3"/>
      <c r="DA23" s="3"/>
      <c r="DB23" s="3">
        <v>22</v>
      </c>
      <c r="DC23" s="3" t="s">
        <v>1421</v>
      </c>
      <c r="DD23" s="3"/>
      <c r="DE23" s="3"/>
      <c r="DF23" s="3"/>
      <c r="DG23" s="3">
        <v>22</v>
      </c>
      <c r="DH23" s="3" t="s">
        <v>28</v>
      </c>
      <c r="DI23" s="3">
        <v>1</v>
      </c>
      <c r="DJ23" s="3">
        <v>8</v>
      </c>
      <c r="DK23" s="3"/>
      <c r="DL23" s="3">
        <v>22</v>
      </c>
      <c r="DM23" s="3" t="s">
        <v>205</v>
      </c>
      <c r="DN23" s="3">
        <v>1</v>
      </c>
      <c r="DO23" s="3">
        <v>8</v>
      </c>
      <c r="DP23" s="3"/>
      <c r="DQ23" s="3">
        <v>22</v>
      </c>
      <c r="DR23" s="3" t="s">
        <v>521</v>
      </c>
      <c r="DS23" s="3"/>
      <c r="DT23" s="3"/>
      <c r="DU23" s="3"/>
      <c r="DV23" s="3">
        <v>22</v>
      </c>
      <c r="DW23" s="3" t="s">
        <v>442</v>
      </c>
      <c r="DX23" s="3">
        <v>11</v>
      </c>
      <c r="DY23" s="3">
        <v>88</v>
      </c>
      <c r="DZ23" s="3" t="s">
        <v>110</v>
      </c>
      <c r="EA23" s="3"/>
    </row>
    <row r="24" spans="1:131" x14ac:dyDescent="0.15">
      <c r="A24" s="3">
        <v>23</v>
      </c>
      <c r="B24" s="3" t="s">
        <v>110</v>
      </c>
      <c r="C24" s="3"/>
      <c r="D24" s="3"/>
      <c r="E24" s="3"/>
      <c r="F24" s="3">
        <v>23</v>
      </c>
      <c r="G24" s="3" t="s">
        <v>190</v>
      </c>
      <c r="H24" s="3"/>
      <c r="I24" s="3"/>
      <c r="J24" s="3"/>
      <c r="K24" s="3">
        <v>23</v>
      </c>
      <c r="L24" s="3" t="s">
        <v>178</v>
      </c>
      <c r="M24" s="3"/>
      <c r="N24" s="3"/>
      <c r="O24" s="3"/>
      <c r="P24" s="3">
        <v>23</v>
      </c>
      <c r="Q24" s="3" t="s">
        <v>442</v>
      </c>
      <c r="R24" s="3"/>
      <c r="S24" s="3"/>
      <c r="T24" s="3"/>
      <c r="U24" s="3">
        <v>23</v>
      </c>
      <c r="V24" s="3" t="s">
        <v>181</v>
      </c>
      <c r="W24" s="3"/>
      <c r="X24" s="3"/>
      <c r="Y24" s="3"/>
      <c r="Z24" s="3">
        <v>23</v>
      </c>
      <c r="AA24" s="3" t="s">
        <v>62</v>
      </c>
      <c r="AB24" s="3"/>
      <c r="AC24" s="3"/>
      <c r="AD24" s="3"/>
      <c r="AE24" s="3">
        <v>23</v>
      </c>
      <c r="AF24" s="3" t="s">
        <v>317</v>
      </c>
      <c r="AG24" s="3"/>
      <c r="AH24" s="3"/>
      <c r="AI24" s="3"/>
      <c r="AJ24" s="3">
        <v>23</v>
      </c>
      <c r="AK24" s="3" t="s">
        <v>173</v>
      </c>
      <c r="AL24" s="3"/>
      <c r="AM24" s="3"/>
      <c r="AN24" s="3"/>
      <c r="AO24" s="3">
        <v>23</v>
      </c>
      <c r="AP24" s="3" t="s">
        <v>40</v>
      </c>
      <c r="AQ24" s="3">
        <v>1</v>
      </c>
      <c r="AR24" s="3">
        <v>8</v>
      </c>
      <c r="AS24" s="3"/>
      <c r="AT24" s="3">
        <v>23</v>
      </c>
      <c r="AU24" s="3" t="s">
        <v>62</v>
      </c>
      <c r="AV24" s="3"/>
      <c r="AW24" s="3"/>
      <c r="AX24" s="3"/>
      <c r="AY24" s="3">
        <v>23</v>
      </c>
      <c r="AZ24" s="3" t="s">
        <v>424</v>
      </c>
      <c r="BA24" s="3">
        <v>1</v>
      </c>
      <c r="BB24" s="3">
        <v>8</v>
      </c>
      <c r="BC24" s="3"/>
      <c r="BD24" s="3">
        <v>23</v>
      </c>
      <c r="BE24" s="3" t="s">
        <v>110</v>
      </c>
      <c r="BF24" s="3"/>
      <c r="BG24" s="3"/>
      <c r="BH24" s="3"/>
      <c r="BI24" s="3">
        <v>23</v>
      </c>
      <c r="BJ24" s="3" t="s">
        <v>317</v>
      </c>
      <c r="BK24" s="3"/>
      <c r="BL24" s="3"/>
      <c r="BM24" s="3"/>
      <c r="BN24" s="3">
        <v>23</v>
      </c>
      <c r="BO24" s="3" t="s">
        <v>213</v>
      </c>
      <c r="BP24" s="3"/>
      <c r="BQ24" s="3"/>
      <c r="BR24" s="3"/>
      <c r="BS24" s="3">
        <v>23</v>
      </c>
      <c r="BT24" s="3" t="s">
        <v>1421</v>
      </c>
      <c r="BU24" s="3"/>
      <c r="BV24" s="3"/>
      <c r="BW24" s="3"/>
      <c r="BX24" s="3">
        <v>23</v>
      </c>
      <c r="BY24" s="3" t="s">
        <v>62</v>
      </c>
      <c r="BZ24" s="3"/>
      <c r="CA24" s="3"/>
      <c r="CB24" s="3"/>
      <c r="CC24" s="3">
        <v>23</v>
      </c>
      <c r="CD24" s="3" t="s">
        <v>521</v>
      </c>
      <c r="CE24" s="3"/>
      <c r="CF24" s="3"/>
      <c r="CG24" s="3"/>
      <c r="CH24" s="3">
        <v>23</v>
      </c>
      <c r="CI24" s="3" t="s">
        <v>455</v>
      </c>
      <c r="CJ24" s="3"/>
      <c r="CK24" s="3"/>
      <c r="CL24" s="3"/>
      <c r="CM24" s="3">
        <v>23</v>
      </c>
      <c r="CN24" s="3" t="s">
        <v>100</v>
      </c>
      <c r="CO24" s="3">
        <v>1</v>
      </c>
      <c r="CP24" s="3">
        <v>8</v>
      </c>
      <c r="CQ24" s="3"/>
      <c r="CR24" s="3">
        <v>23</v>
      </c>
      <c r="CS24" s="3" t="s">
        <v>87</v>
      </c>
      <c r="CT24" s="3"/>
      <c r="CU24" s="3"/>
      <c r="CV24" s="3"/>
      <c r="CW24" s="3">
        <v>23</v>
      </c>
      <c r="CX24" s="3" t="s">
        <v>680</v>
      </c>
      <c r="CY24" s="3"/>
      <c r="CZ24" s="3"/>
      <c r="DA24" s="3"/>
      <c r="DB24" s="3">
        <v>23</v>
      </c>
      <c r="DC24" s="3" t="s">
        <v>521</v>
      </c>
      <c r="DD24" s="3"/>
      <c r="DE24" s="3"/>
      <c r="DF24" s="3"/>
      <c r="DG24" s="3">
        <v>23</v>
      </c>
      <c r="DH24" s="3" t="s">
        <v>100</v>
      </c>
      <c r="DI24" s="3">
        <v>1</v>
      </c>
      <c r="DJ24" s="3">
        <v>8</v>
      </c>
      <c r="DK24" s="3"/>
      <c r="DL24" s="3">
        <v>23</v>
      </c>
      <c r="DM24" s="3" t="s">
        <v>181</v>
      </c>
      <c r="DN24" s="3"/>
      <c r="DO24" s="3"/>
      <c r="DP24" s="3"/>
      <c r="DQ24" s="3">
        <v>23</v>
      </c>
      <c r="DR24" s="3" t="s">
        <v>327</v>
      </c>
      <c r="DS24" s="3"/>
      <c r="DT24" s="3"/>
      <c r="DU24" s="3"/>
      <c r="DV24" s="3">
        <v>23</v>
      </c>
      <c r="DW24" s="3" t="s">
        <v>173</v>
      </c>
      <c r="DX24" s="3">
        <v>10</v>
      </c>
      <c r="DY24" s="3">
        <v>80</v>
      </c>
      <c r="DZ24" s="3" t="s">
        <v>628</v>
      </c>
      <c r="EA24" s="3"/>
    </row>
    <row r="25" spans="1:131" x14ac:dyDescent="0.15">
      <c r="A25">
        <v>24</v>
      </c>
      <c r="B25" t="s">
        <v>628</v>
      </c>
      <c r="F25">
        <v>24</v>
      </c>
      <c r="G25" t="s">
        <v>1535</v>
      </c>
      <c r="K25">
        <v>24</v>
      </c>
      <c r="L25" t="s">
        <v>680</v>
      </c>
      <c r="P25">
        <v>24</v>
      </c>
      <c r="Q25" t="s">
        <v>213</v>
      </c>
      <c r="U25">
        <v>24</v>
      </c>
      <c r="V25" t="s">
        <v>134</v>
      </c>
      <c r="Z25">
        <v>24</v>
      </c>
      <c r="AA25" t="s">
        <v>442</v>
      </c>
      <c r="AE25">
        <v>24</v>
      </c>
      <c r="AF25" t="s">
        <v>1421</v>
      </c>
      <c r="AJ25">
        <v>24</v>
      </c>
      <c r="AK25" t="s">
        <v>190</v>
      </c>
      <c r="AO25">
        <v>24</v>
      </c>
      <c r="AP25" t="s">
        <v>1497</v>
      </c>
      <c r="AQ25">
        <v>1</v>
      </c>
      <c r="AR25">
        <v>8</v>
      </c>
      <c r="AT25">
        <v>24</v>
      </c>
      <c r="AU25" t="s">
        <v>442</v>
      </c>
      <c r="AY25">
        <v>24</v>
      </c>
      <c r="AZ25" t="s">
        <v>192</v>
      </c>
      <c r="BA25">
        <v>1</v>
      </c>
      <c r="BB25">
        <v>8</v>
      </c>
      <c r="BD25">
        <v>24</v>
      </c>
      <c r="BE25" t="s">
        <v>628</v>
      </c>
      <c r="BI25">
        <v>24</v>
      </c>
      <c r="BJ25" t="s">
        <v>1421</v>
      </c>
      <c r="BN25">
        <v>24</v>
      </c>
      <c r="BO25" t="s">
        <v>110</v>
      </c>
      <c r="BS25">
        <v>24</v>
      </c>
      <c r="BT25" t="s">
        <v>521</v>
      </c>
      <c r="BX25">
        <v>24</v>
      </c>
      <c r="BY25" t="s">
        <v>213</v>
      </c>
      <c r="CC25">
        <v>24</v>
      </c>
      <c r="CD25" t="s">
        <v>327</v>
      </c>
      <c r="CH25">
        <v>24</v>
      </c>
      <c r="CI25" t="s">
        <v>680</v>
      </c>
      <c r="CM25">
        <v>24</v>
      </c>
      <c r="CN25" t="s">
        <v>566</v>
      </c>
      <c r="CO25">
        <v>1</v>
      </c>
      <c r="CP25">
        <v>8</v>
      </c>
      <c r="CR25">
        <v>24</v>
      </c>
      <c r="CS25" t="s">
        <v>178</v>
      </c>
      <c r="CW25">
        <v>24</v>
      </c>
      <c r="CX25" t="s">
        <v>190</v>
      </c>
      <c r="DB25">
        <v>24</v>
      </c>
      <c r="DC25" t="s">
        <v>327</v>
      </c>
      <c r="DG25">
        <v>24</v>
      </c>
      <c r="DH25" t="s">
        <v>430</v>
      </c>
      <c r="DI25">
        <v>1</v>
      </c>
      <c r="DJ25">
        <v>8</v>
      </c>
      <c r="DL25">
        <v>24</v>
      </c>
      <c r="DM25" t="s">
        <v>67</v>
      </c>
      <c r="DQ25">
        <v>24</v>
      </c>
      <c r="DR25" t="s">
        <v>213</v>
      </c>
      <c r="DV25">
        <v>24</v>
      </c>
      <c r="DW25" t="s">
        <v>642</v>
      </c>
      <c r="DX25">
        <v>9</v>
      </c>
      <c r="DY25">
        <v>72</v>
      </c>
      <c r="DZ25" t="s">
        <v>977</v>
      </c>
    </row>
    <row r="26" spans="1:131" x14ac:dyDescent="0.15">
      <c r="A26">
        <v>25</v>
      </c>
      <c r="B26" t="s">
        <v>977</v>
      </c>
      <c r="F26">
        <v>25</v>
      </c>
      <c r="G26" t="s">
        <v>317</v>
      </c>
      <c r="K26">
        <v>25</v>
      </c>
      <c r="L26" t="s">
        <v>173</v>
      </c>
      <c r="P26">
        <v>25</v>
      </c>
      <c r="Q26" t="s">
        <v>110</v>
      </c>
      <c r="U26">
        <v>25</v>
      </c>
      <c r="V26" t="s">
        <v>67</v>
      </c>
      <c r="Z26">
        <v>25</v>
      </c>
      <c r="AA26" t="s">
        <v>213</v>
      </c>
      <c r="AE26">
        <v>25</v>
      </c>
      <c r="AF26" t="s">
        <v>521</v>
      </c>
      <c r="AJ26">
        <v>25</v>
      </c>
      <c r="AK26" t="s">
        <v>1535</v>
      </c>
      <c r="AO26">
        <v>25</v>
      </c>
      <c r="AP26" t="s">
        <v>28</v>
      </c>
      <c r="AQ26">
        <v>1</v>
      </c>
      <c r="AR26">
        <v>8</v>
      </c>
      <c r="AT26">
        <v>25</v>
      </c>
      <c r="AU26" t="s">
        <v>213</v>
      </c>
      <c r="AY26">
        <v>25</v>
      </c>
      <c r="AZ26" t="s">
        <v>205</v>
      </c>
      <c r="BA26">
        <v>1</v>
      </c>
      <c r="BB26">
        <v>8</v>
      </c>
      <c r="BD26">
        <v>25</v>
      </c>
      <c r="BE26" t="s">
        <v>977</v>
      </c>
      <c r="BI26">
        <v>25</v>
      </c>
      <c r="BJ26" t="s">
        <v>521</v>
      </c>
      <c r="BN26">
        <v>25</v>
      </c>
      <c r="BO26" t="s">
        <v>628</v>
      </c>
      <c r="BS26">
        <v>25</v>
      </c>
      <c r="BT26" t="s">
        <v>327</v>
      </c>
      <c r="BX26">
        <v>25</v>
      </c>
      <c r="BY26" t="s">
        <v>110</v>
      </c>
      <c r="CC26">
        <v>25</v>
      </c>
      <c r="CD26" t="s">
        <v>442</v>
      </c>
      <c r="CH26">
        <v>25</v>
      </c>
      <c r="CI26" t="s">
        <v>190</v>
      </c>
      <c r="CM26">
        <v>25</v>
      </c>
      <c r="CN26" t="s">
        <v>178</v>
      </c>
      <c r="CR26">
        <v>25</v>
      </c>
      <c r="CS26" t="s">
        <v>455</v>
      </c>
      <c r="CW26">
        <v>25</v>
      </c>
      <c r="CX26" t="s">
        <v>1535</v>
      </c>
      <c r="DB26">
        <v>25</v>
      </c>
      <c r="DC26" t="s">
        <v>442</v>
      </c>
      <c r="DG26">
        <v>25</v>
      </c>
      <c r="DH26" t="s">
        <v>181</v>
      </c>
      <c r="DL26">
        <v>25</v>
      </c>
      <c r="DM26" t="s">
        <v>178</v>
      </c>
      <c r="DQ26">
        <v>25</v>
      </c>
      <c r="DR26" t="s">
        <v>110</v>
      </c>
      <c r="DV26">
        <v>25</v>
      </c>
      <c r="DW26" t="s">
        <v>40</v>
      </c>
      <c r="DX26">
        <v>9</v>
      </c>
      <c r="DY26">
        <v>72</v>
      </c>
      <c r="DZ26" t="s">
        <v>155</v>
      </c>
    </row>
    <row r="27" spans="1:131" x14ac:dyDescent="0.15">
      <c r="A27">
        <v>26</v>
      </c>
      <c r="B27" t="s">
        <v>155</v>
      </c>
      <c r="F27">
        <v>26</v>
      </c>
      <c r="G27" t="s">
        <v>1421</v>
      </c>
      <c r="K27">
        <v>26</v>
      </c>
      <c r="L27" t="s">
        <v>1535</v>
      </c>
      <c r="P27">
        <v>26</v>
      </c>
      <c r="Q27" t="s">
        <v>628</v>
      </c>
      <c r="U27">
        <v>26</v>
      </c>
      <c r="V27" t="s">
        <v>178</v>
      </c>
      <c r="Z27">
        <v>26</v>
      </c>
      <c r="AA27" t="s">
        <v>110</v>
      </c>
      <c r="AE27">
        <v>26</v>
      </c>
      <c r="AF27" t="s">
        <v>327</v>
      </c>
      <c r="AJ27">
        <v>26</v>
      </c>
      <c r="AK27" t="s">
        <v>1421</v>
      </c>
      <c r="AO27">
        <v>26</v>
      </c>
      <c r="AP27" t="s">
        <v>430</v>
      </c>
      <c r="AQ27">
        <v>1</v>
      </c>
      <c r="AR27">
        <v>8</v>
      </c>
      <c r="AT27">
        <v>26</v>
      </c>
      <c r="AU27" t="s">
        <v>110</v>
      </c>
      <c r="AY27">
        <v>26</v>
      </c>
      <c r="AZ27" t="s">
        <v>100</v>
      </c>
      <c r="BA27">
        <v>1</v>
      </c>
      <c r="BB27">
        <v>8</v>
      </c>
      <c r="BD27">
        <v>26</v>
      </c>
      <c r="BE27" t="s">
        <v>155</v>
      </c>
      <c r="BI27">
        <v>26</v>
      </c>
      <c r="BJ27" t="s">
        <v>327</v>
      </c>
      <c r="BN27">
        <v>26</v>
      </c>
      <c r="BO27" t="s">
        <v>977</v>
      </c>
      <c r="BS27">
        <v>26</v>
      </c>
      <c r="BT27" t="s">
        <v>62</v>
      </c>
      <c r="BX27">
        <v>26</v>
      </c>
      <c r="BY27" t="s">
        <v>628</v>
      </c>
      <c r="CC27">
        <v>26</v>
      </c>
      <c r="CD27" t="s">
        <v>213</v>
      </c>
      <c r="CH27">
        <v>26</v>
      </c>
      <c r="CI27" t="s">
        <v>1421</v>
      </c>
      <c r="CM27">
        <v>26</v>
      </c>
      <c r="CN27" t="s">
        <v>455</v>
      </c>
      <c r="CR27">
        <v>26</v>
      </c>
      <c r="CS27" t="s">
        <v>680</v>
      </c>
      <c r="CW27">
        <v>26</v>
      </c>
      <c r="CX27" t="s">
        <v>1421</v>
      </c>
      <c r="DB27">
        <v>26</v>
      </c>
      <c r="DC27" t="s">
        <v>213</v>
      </c>
      <c r="DG27">
        <v>26</v>
      </c>
      <c r="DH27" t="s">
        <v>178</v>
      </c>
      <c r="DL27">
        <v>26</v>
      </c>
      <c r="DM27" t="s">
        <v>455</v>
      </c>
      <c r="DQ27">
        <v>26</v>
      </c>
      <c r="DR27" t="s">
        <v>628</v>
      </c>
      <c r="DV27">
        <v>26</v>
      </c>
      <c r="DW27" t="s">
        <v>169</v>
      </c>
      <c r="DX27">
        <v>8</v>
      </c>
      <c r="DY27">
        <v>64</v>
      </c>
      <c r="DZ27" t="s">
        <v>424</v>
      </c>
    </row>
    <row r="28" spans="1:131" x14ac:dyDescent="0.15">
      <c r="A28">
        <v>27</v>
      </c>
      <c r="B28" t="s">
        <v>424</v>
      </c>
      <c r="F28">
        <v>27</v>
      </c>
      <c r="G28" t="s">
        <v>327</v>
      </c>
      <c r="K28">
        <v>27</v>
      </c>
      <c r="L28" t="s">
        <v>317</v>
      </c>
      <c r="P28">
        <v>27</v>
      </c>
      <c r="Q28" t="s">
        <v>977</v>
      </c>
      <c r="U28">
        <v>27</v>
      </c>
      <c r="V28" t="s">
        <v>455</v>
      </c>
      <c r="Z28">
        <v>27</v>
      </c>
      <c r="AA28" t="s">
        <v>628</v>
      </c>
      <c r="AE28">
        <v>27</v>
      </c>
      <c r="AF28" t="s">
        <v>442</v>
      </c>
      <c r="AJ28">
        <v>27</v>
      </c>
      <c r="AK28" t="s">
        <v>521</v>
      </c>
      <c r="AO28">
        <v>27</v>
      </c>
      <c r="AP28" t="s">
        <v>178</v>
      </c>
      <c r="AT28">
        <v>27</v>
      </c>
      <c r="AU28" t="s">
        <v>628</v>
      </c>
      <c r="AY28">
        <v>27</v>
      </c>
      <c r="AZ28" t="s">
        <v>178</v>
      </c>
      <c r="BD28">
        <v>27</v>
      </c>
      <c r="BE28" t="s">
        <v>424</v>
      </c>
      <c r="BI28">
        <v>27</v>
      </c>
      <c r="BJ28" t="s">
        <v>62</v>
      </c>
      <c r="BN28">
        <v>27</v>
      </c>
      <c r="BO28" t="s">
        <v>155</v>
      </c>
      <c r="BS28">
        <v>27</v>
      </c>
      <c r="BT28" t="s">
        <v>442</v>
      </c>
      <c r="BX28">
        <v>27</v>
      </c>
      <c r="BY28" t="s">
        <v>977</v>
      </c>
      <c r="CC28">
        <v>27</v>
      </c>
      <c r="CD28" t="s">
        <v>110</v>
      </c>
      <c r="CH28">
        <v>27</v>
      </c>
      <c r="CI28" t="s">
        <v>521</v>
      </c>
      <c r="CM28">
        <v>27</v>
      </c>
      <c r="CN28" t="s">
        <v>680</v>
      </c>
      <c r="CR28">
        <v>27</v>
      </c>
      <c r="CS28" t="s">
        <v>173</v>
      </c>
      <c r="CW28">
        <v>27</v>
      </c>
      <c r="CX28" t="s">
        <v>521</v>
      </c>
      <c r="DB28">
        <v>27</v>
      </c>
      <c r="DC28" t="s">
        <v>110</v>
      </c>
      <c r="DG28">
        <v>27</v>
      </c>
      <c r="DH28" t="s">
        <v>455</v>
      </c>
      <c r="DL28">
        <v>27</v>
      </c>
      <c r="DM28" t="s">
        <v>680</v>
      </c>
      <c r="DQ28">
        <v>27</v>
      </c>
      <c r="DR28" t="s">
        <v>977</v>
      </c>
      <c r="DV28">
        <v>27</v>
      </c>
      <c r="DW28" t="s">
        <v>192</v>
      </c>
      <c r="DX28">
        <v>7</v>
      </c>
      <c r="DY28">
        <v>56</v>
      </c>
      <c r="DZ28" t="s">
        <v>642</v>
      </c>
    </row>
    <row r="29" spans="1:131" x14ac:dyDescent="0.15">
      <c r="A29">
        <v>28</v>
      </c>
      <c r="B29" t="s">
        <v>642</v>
      </c>
      <c r="F29">
        <v>28</v>
      </c>
      <c r="G29" t="s">
        <v>442</v>
      </c>
      <c r="K29">
        <v>28</v>
      </c>
      <c r="L29" t="s">
        <v>1421</v>
      </c>
      <c r="P29">
        <v>28</v>
      </c>
      <c r="Q29" t="s">
        <v>155</v>
      </c>
      <c r="U29">
        <v>28</v>
      </c>
      <c r="V29" t="s">
        <v>680</v>
      </c>
      <c r="Z29">
        <v>28</v>
      </c>
      <c r="AA29" t="s">
        <v>977</v>
      </c>
      <c r="AE29">
        <v>28</v>
      </c>
      <c r="AF29" t="s">
        <v>110</v>
      </c>
      <c r="AJ29">
        <v>28</v>
      </c>
      <c r="AK29" t="s">
        <v>327</v>
      </c>
      <c r="AO29">
        <v>28</v>
      </c>
      <c r="AP29" t="s">
        <v>455</v>
      </c>
      <c r="AT29">
        <v>28</v>
      </c>
      <c r="AU29" t="s">
        <v>977</v>
      </c>
      <c r="AY29">
        <v>28</v>
      </c>
      <c r="AZ29" t="s">
        <v>455</v>
      </c>
      <c r="BD29">
        <v>28</v>
      </c>
      <c r="BE29" t="s">
        <v>642</v>
      </c>
      <c r="BI29">
        <v>28</v>
      </c>
      <c r="BJ29" t="s">
        <v>628</v>
      </c>
      <c r="BN29">
        <v>28</v>
      </c>
      <c r="BO29" t="s">
        <v>424</v>
      </c>
      <c r="BS29">
        <v>28</v>
      </c>
      <c r="BT29" t="s">
        <v>213</v>
      </c>
      <c r="BX29">
        <v>28</v>
      </c>
      <c r="BY29" t="s">
        <v>155</v>
      </c>
      <c r="CC29">
        <v>28</v>
      </c>
      <c r="CD29" t="s">
        <v>628</v>
      </c>
      <c r="CH29">
        <v>28</v>
      </c>
      <c r="CI29" t="s">
        <v>327</v>
      </c>
      <c r="CM29">
        <v>28</v>
      </c>
      <c r="CN29" t="s">
        <v>173</v>
      </c>
      <c r="CR29">
        <v>28</v>
      </c>
      <c r="CS29" t="s">
        <v>1535</v>
      </c>
      <c r="CW29">
        <v>28</v>
      </c>
      <c r="CX29" t="s">
        <v>327</v>
      </c>
      <c r="DB29">
        <v>28</v>
      </c>
      <c r="DC29" t="s">
        <v>628</v>
      </c>
      <c r="DG29">
        <v>28</v>
      </c>
      <c r="DH29" t="s">
        <v>680</v>
      </c>
      <c r="DL29">
        <v>28</v>
      </c>
      <c r="DM29" t="s">
        <v>190</v>
      </c>
      <c r="DQ29">
        <v>28</v>
      </c>
      <c r="DR29" t="s">
        <v>155</v>
      </c>
      <c r="DV29">
        <v>28</v>
      </c>
      <c r="DW29" t="s">
        <v>521</v>
      </c>
      <c r="DX29">
        <v>5</v>
      </c>
      <c r="DY29">
        <v>40</v>
      </c>
      <c r="DZ29" t="s">
        <v>42</v>
      </c>
    </row>
    <row r="30" spans="1:131" x14ac:dyDescent="0.15">
      <c r="A30">
        <v>29</v>
      </c>
      <c r="B30" t="s">
        <v>42</v>
      </c>
      <c r="F30">
        <v>29</v>
      </c>
      <c r="G30" t="s">
        <v>110</v>
      </c>
      <c r="K30">
        <v>29</v>
      </c>
      <c r="L30" t="s">
        <v>521</v>
      </c>
      <c r="P30">
        <v>29</v>
      </c>
      <c r="Q30" t="s">
        <v>424</v>
      </c>
      <c r="U30">
        <v>29</v>
      </c>
      <c r="V30" t="s">
        <v>190</v>
      </c>
      <c r="Z30">
        <v>29</v>
      </c>
      <c r="AA30" t="s">
        <v>155</v>
      </c>
      <c r="AE30">
        <v>29</v>
      </c>
      <c r="AF30" t="s">
        <v>628</v>
      </c>
      <c r="AJ30">
        <v>29</v>
      </c>
      <c r="AK30" t="s">
        <v>442</v>
      </c>
      <c r="AO30">
        <v>29</v>
      </c>
      <c r="AP30" t="s">
        <v>680</v>
      </c>
      <c r="AT30">
        <v>29</v>
      </c>
      <c r="AU30" t="s">
        <v>155</v>
      </c>
      <c r="AY30">
        <v>29</v>
      </c>
      <c r="AZ30" t="s">
        <v>680</v>
      </c>
      <c r="BD30">
        <v>29</v>
      </c>
      <c r="BE30" t="s">
        <v>42</v>
      </c>
      <c r="BI30">
        <v>29</v>
      </c>
      <c r="BJ30" t="s">
        <v>977</v>
      </c>
      <c r="BN30">
        <v>29</v>
      </c>
      <c r="BO30" t="s">
        <v>642</v>
      </c>
      <c r="BS30">
        <v>29</v>
      </c>
      <c r="BT30" t="s">
        <v>110</v>
      </c>
      <c r="BX30">
        <v>29</v>
      </c>
      <c r="BY30" t="s">
        <v>424</v>
      </c>
      <c r="CC30">
        <v>29</v>
      </c>
      <c r="CD30" t="s">
        <v>977</v>
      </c>
      <c r="CH30">
        <v>29</v>
      </c>
      <c r="CI30" t="s">
        <v>62</v>
      </c>
      <c r="CM30">
        <v>29</v>
      </c>
      <c r="CN30" t="s">
        <v>25</v>
      </c>
      <c r="CR30">
        <v>29</v>
      </c>
      <c r="CS30" t="s">
        <v>1421</v>
      </c>
      <c r="CW30">
        <v>29</v>
      </c>
      <c r="CX30" t="s">
        <v>442</v>
      </c>
      <c r="DB30">
        <v>29</v>
      </c>
      <c r="DC30" t="s">
        <v>977</v>
      </c>
      <c r="DG30">
        <v>29</v>
      </c>
      <c r="DH30" t="s">
        <v>1535</v>
      </c>
      <c r="DL30">
        <v>29</v>
      </c>
      <c r="DM30" t="s">
        <v>1535</v>
      </c>
      <c r="DQ30">
        <v>29</v>
      </c>
      <c r="DR30" t="s">
        <v>424</v>
      </c>
      <c r="DV30">
        <v>29</v>
      </c>
      <c r="DW30" t="s">
        <v>1265</v>
      </c>
      <c r="DX30">
        <v>4</v>
      </c>
      <c r="DY30">
        <v>36</v>
      </c>
      <c r="DZ30" t="s">
        <v>1329</v>
      </c>
    </row>
    <row r="31" spans="1:131" x14ac:dyDescent="0.15">
      <c r="A31">
        <v>30</v>
      </c>
      <c r="B31" t="s">
        <v>1329</v>
      </c>
      <c r="F31">
        <v>30</v>
      </c>
      <c r="G31" t="s">
        <v>628</v>
      </c>
      <c r="K31">
        <v>30</v>
      </c>
      <c r="L31" t="s">
        <v>327</v>
      </c>
      <c r="P31">
        <v>30</v>
      </c>
      <c r="Q31" t="s">
        <v>642</v>
      </c>
      <c r="U31">
        <v>30</v>
      </c>
      <c r="V31" t="s">
        <v>1535</v>
      </c>
      <c r="Z31">
        <v>30</v>
      </c>
      <c r="AA31" t="s">
        <v>424</v>
      </c>
      <c r="AE31">
        <v>30</v>
      </c>
      <c r="AF31" t="s">
        <v>977</v>
      </c>
      <c r="AJ31">
        <v>30</v>
      </c>
      <c r="AK31" t="s">
        <v>213</v>
      </c>
      <c r="AO31">
        <v>30</v>
      </c>
      <c r="AP31" t="s">
        <v>1535</v>
      </c>
      <c r="AT31">
        <v>30</v>
      </c>
      <c r="AU31" t="s">
        <v>424</v>
      </c>
      <c r="AY31">
        <v>30</v>
      </c>
      <c r="AZ31" t="s">
        <v>173</v>
      </c>
      <c r="BD31">
        <v>30</v>
      </c>
      <c r="BE31" t="s">
        <v>1329</v>
      </c>
      <c r="BI31">
        <v>30</v>
      </c>
      <c r="BJ31" t="s">
        <v>155</v>
      </c>
      <c r="BN31">
        <v>30</v>
      </c>
      <c r="BO31" t="s">
        <v>42</v>
      </c>
      <c r="BS31">
        <v>30</v>
      </c>
      <c r="BT31" t="s">
        <v>628</v>
      </c>
      <c r="BX31">
        <v>30</v>
      </c>
      <c r="BY31" t="s">
        <v>642</v>
      </c>
      <c r="CC31">
        <v>30</v>
      </c>
      <c r="CD31" t="s">
        <v>155</v>
      </c>
      <c r="CH31">
        <v>30</v>
      </c>
      <c r="CI31" t="s">
        <v>213</v>
      </c>
      <c r="CM31">
        <v>30</v>
      </c>
      <c r="CN31" t="s">
        <v>1535</v>
      </c>
      <c r="CR31">
        <v>30</v>
      </c>
      <c r="CS31" t="s">
        <v>327</v>
      </c>
      <c r="CW31">
        <v>30</v>
      </c>
      <c r="CX31" t="s">
        <v>213</v>
      </c>
      <c r="DB31">
        <v>30</v>
      </c>
      <c r="DC31" t="s">
        <v>424</v>
      </c>
      <c r="DG31">
        <v>30</v>
      </c>
      <c r="DH31" t="s">
        <v>317</v>
      </c>
      <c r="DL31">
        <v>30</v>
      </c>
      <c r="DM31" t="s">
        <v>1421</v>
      </c>
      <c r="DQ31">
        <v>30</v>
      </c>
      <c r="DR31" t="s">
        <v>642</v>
      </c>
      <c r="DV31">
        <v>30</v>
      </c>
      <c r="DW31" t="s">
        <v>178</v>
      </c>
      <c r="DX31">
        <v>4</v>
      </c>
      <c r="DY31">
        <v>32</v>
      </c>
      <c r="DZ31" t="s">
        <v>1032</v>
      </c>
    </row>
    <row r="32" spans="1:131" x14ac:dyDescent="0.15">
      <c r="A32">
        <v>31</v>
      </c>
      <c r="B32" t="s">
        <v>1032</v>
      </c>
      <c r="F32">
        <v>31</v>
      </c>
      <c r="G32" t="s">
        <v>977</v>
      </c>
      <c r="K32">
        <v>31</v>
      </c>
      <c r="L32" t="s">
        <v>442</v>
      </c>
      <c r="P32">
        <v>31</v>
      </c>
      <c r="Q32" t="s">
        <v>42</v>
      </c>
      <c r="U32">
        <v>31</v>
      </c>
      <c r="V32" t="s">
        <v>1421</v>
      </c>
      <c r="Z32">
        <v>31</v>
      </c>
      <c r="AA32" t="s">
        <v>642</v>
      </c>
      <c r="AE32">
        <v>31</v>
      </c>
      <c r="AF32" t="s">
        <v>155</v>
      </c>
      <c r="AJ32">
        <v>31</v>
      </c>
      <c r="AK32" t="s">
        <v>110</v>
      </c>
      <c r="AO32">
        <v>31</v>
      </c>
      <c r="AP32" t="s">
        <v>317</v>
      </c>
      <c r="AT32">
        <v>31</v>
      </c>
      <c r="AU32" t="s">
        <v>642</v>
      </c>
      <c r="AY32">
        <v>31</v>
      </c>
      <c r="AZ32" t="s">
        <v>1535</v>
      </c>
      <c r="BD32">
        <v>31</v>
      </c>
      <c r="BE32" t="s">
        <v>1032</v>
      </c>
      <c r="BI32">
        <v>31</v>
      </c>
      <c r="BJ32" t="s">
        <v>424</v>
      </c>
      <c r="BN32">
        <v>31</v>
      </c>
      <c r="BO32" t="s">
        <v>1329</v>
      </c>
      <c r="BS32">
        <v>31</v>
      </c>
      <c r="BT32" t="s">
        <v>977</v>
      </c>
      <c r="BX32">
        <v>31</v>
      </c>
      <c r="BY32" t="s">
        <v>42</v>
      </c>
      <c r="CC32">
        <v>31</v>
      </c>
      <c r="CD32" t="s">
        <v>424</v>
      </c>
      <c r="CH32">
        <v>31</v>
      </c>
      <c r="CI32" t="s">
        <v>110</v>
      </c>
      <c r="CM32">
        <v>31</v>
      </c>
      <c r="CN32" t="s">
        <v>521</v>
      </c>
      <c r="CR32">
        <v>31</v>
      </c>
      <c r="CS32" t="s">
        <v>110</v>
      </c>
      <c r="CW32">
        <v>31</v>
      </c>
      <c r="CX32" t="s">
        <v>110</v>
      </c>
      <c r="DB32">
        <v>31</v>
      </c>
      <c r="DC32" t="s">
        <v>642</v>
      </c>
      <c r="DG32">
        <v>31</v>
      </c>
      <c r="DH32" t="s">
        <v>1421</v>
      </c>
      <c r="DL32">
        <v>31</v>
      </c>
      <c r="DM32" t="s">
        <v>327</v>
      </c>
      <c r="DQ32">
        <v>31</v>
      </c>
      <c r="DR32" t="s">
        <v>42</v>
      </c>
      <c r="DV32">
        <v>31</v>
      </c>
      <c r="DW32" t="s">
        <v>455</v>
      </c>
      <c r="DX32">
        <v>4</v>
      </c>
      <c r="DY32">
        <v>32</v>
      </c>
      <c r="DZ32" t="s">
        <v>1386</v>
      </c>
    </row>
    <row r="33" spans="1:130" x14ac:dyDescent="0.15">
      <c r="A33">
        <v>32</v>
      </c>
      <c r="B33" t="s">
        <v>1386</v>
      </c>
      <c r="F33">
        <v>32</v>
      </c>
      <c r="G33" t="s">
        <v>155</v>
      </c>
      <c r="K33">
        <v>32</v>
      </c>
      <c r="L33" t="s">
        <v>110</v>
      </c>
      <c r="P33">
        <v>32</v>
      </c>
      <c r="Q33" t="s">
        <v>1329</v>
      </c>
      <c r="U33">
        <v>32</v>
      </c>
      <c r="V33" t="s">
        <v>521</v>
      </c>
      <c r="Z33">
        <v>32</v>
      </c>
      <c r="AA33" t="s">
        <v>42</v>
      </c>
      <c r="AE33">
        <v>32</v>
      </c>
      <c r="AF33" t="s">
        <v>424</v>
      </c>
      <c r="AJ33">
        <v>32</v>
      </c>
      <c r="AK33" t="s">
        <v>628</v>
      </c>
      <c r="AO33">
        <v>32</v>
      </c>
      <c r="AP33" t="s">
        <v>1421</v>
      </c>
      <c r="AT33">
        <v>32</v>
      </c>
      <c r="AU33" t="s">
        <v>42</v>
      </c>
      <c r="AY33">
        <v>32</v>
      </c>
      <c r="AZ33" t="s">
        <v>1421</v>
      </c>
      <c r="BD33">
        <v>32</v>
      </c>
      <c r="BE33" t="s">
        <v>1386</v>
      </c>
      <c r="BI33">
        <v>32</v>
      </c>
      <c r="BJ33" t="s">
        <v>642</v>
      </c>
      <c r="BN33">
        <v>32</v>
      </c>
      <c r="BO33" t="s">
        <v>1032</v>
      </c>
      <c r="BS33">
        <v>32</v>
      </c>
      <c r="BT33" t="s">
        <v>155</v>
      </c>
      <c r="BX33">
        <v>32</v>
      </c>
      <c r="BY33" t="s">
        <v>1329</v>
      </c>
      <c r="CC33">
        <v>32</v>
      </c>
      <c r="CD33" t="s">
        <v>642</v>
      </c>
      <c r="CH33">
        <v>32</v>
      </c>
      <c r="CI33" t="s">
        <v>628</v>
      </c>
      <c r="CM33">
        <v>32</v>
      </c>
      <c r="CN33" t="s">
        <v>442</v>
      </c>
      <c r="CR33">
        <v>32</v>
      </c>
      <c r="CS33" t="s">
        <v>628</v>
      </c>
      <c r="CW33">
        <v>32</v>
      </c>
      <c r="CX33" t="s">
        <v>628</v>
      </c>
      <c r="DB33">
        <v>32</v>
      </c>
      <c r="DC33" t="s">
        <v>42</v>
      </c>
      <c r="DG33">
        <v>32</v>
      </c>
      <c r="DH33" t="s">
        <v>327</v>
      </c>
      <c r="DL33">
        <v>32</v>
      </c>
      <c r="DM33" t="s">
        <v>442</v>
      </c>
      <c r="DQ33">
        <v>32</v>
      </c>
      <c r="DR33" t="s">
        <v>1329</v>
      </c>
      <c r="DV33">
        <v>32</v>
      </c>
      <c r="DW33" t="s">
        <v>1032</v>
      </c>
      <c r="DX33">
        <v>4</v>
      </c>
      <c r="DY33">
        <v>32</v>
      </c>
      <c r="DZ33" t="s">
        <v>148</v>
      </c>
    </row>
    <row r="34" spans="1:130" x14ac:dyDescent="0.15">
      <c r="A34">
        <v>33</v>
      </c>
      <c r="B34" t="s">
        <v>148</v>
      </c>
      <c r="F34">
        <v>33</v>
      </c>
      <c r="G34" t="s">
        <v>424</v>
      </c>
      <c r="K34">
        <v>33</v>
      </c>
      <c r="L34" t="s">
        <v>628</v>
      </c>
      <c r="P34">
        <v>33</v>
      </c>
      <c r="Q34" t="s">
        <v>1032</v>
      </c>
      <c r="U34">
        <v>33</v>
      </c>
      <c r="V34" t="s">
        <v>327</v>
      </c>
      <c r="Z34">
        <v>33</v>
      </c>
      <c r="AA34" t="s">
        <v>1329</v>
      </c>
      <c r="AE34">
        <v>33</v>
      </c>
      <c r="AF34" t="s">
        <v>642</v>
      </c>
      <c r="AJ34">
        <v>33</v>
      </c>
      <c r="AK34" t="s">
        <v>977</v>
      </c>
      <c r="AO34">
        <v>33</v>
      </c>
      <c r="AP34" t="s">
        <v>521</v>
      </c>
      <c r="AT34">
        <v>33</v>
      </c>
      <c r="AU34" t="s">
        <v>1329</v>
      </c>
      <c r="AY34">
        <v>33</v>
      </c>
      <c r="AZ34" t="s">
        <v>327</v>
      </c>
      <c r="BD34">
        <v>33</v>
      </c>
      <c r="BE34" t="s">
        <v>148</v>
      </c>
      <c r="BI34">
        <v>33</v>
      </c>
      <c r="BJ34" t="s">
        <v>42</v>
      </c>
      <c r="BN34">
        <v>33</v>
      </c>
      <c r="BO34" t="s">
        <v>1386</v>
      </c>
      <c r="BS34">
        <v>33</v>
      </c>
      <c r="BT34" t="s">
        <v>424</v>
      </c>
      <c r="BX34">
        <v>33</v>
      </c>
      <c r="BY34" t="s">
        <v>1032</v>
      </c>
      <c r="CC34">
        <v>33</v>
      </c>
      <c r="CD34" t="s">
        <v>42</v>
      </c>
      <c r="CH34">
        <v>33</v>
      </c>
      <c r="CI34" t="s">
        <v>977</v>
      </c>
      <c r="CM34">
        <v>33</v>
      </c>
      <c r="CN34" t="s">
        <v>213</v>
      </c>
      <c r="CR34">
        <v>33</v>
      </c>
      <c r="CS34" t="s">
        <v>977</v>
      </c>
      <c r="CW34">
        <v>33</v>
      </c>
      <c r="CX34" t="s">
        <v>977</v>
      </c>
      <c r="DB34">
        <v>33</v>
      </c>
      <c r="DC34" t="s">
        <v>1329</v>
      </c>
      <c r="DG34">
        <v>33</v>
      </c>
      <c r="DH34" t="s">
        <v>110</v>
      </c>
      <c r="DL34">
        <v>33</v>
      </c>
      <c r="DM34" t="s">
        <v>110</v>
      </c>
      <c r="DQ34">
        <v>33</v>
      </c>
      <c r="DR34" t="s">
        <v>1032</v>
      </c>
      <c r="DV34">
        <v>33</v>
      </c>
      <c r="DW34" t="s">
        <v>632</v>
      </c>
      <c r="DX34">
        <v>3</v>
      </c>
      <c r="DY34">
        <v>24</v>
      </c>
      <c r="DZ34" t="s">
        <v>124</v>
      </c>
    </row>
    <row r="35" spans="1:130" x14ac:dyDescent="0.15">
      <c r="A35">
        <v>34</v>
      </c>
      <c r="B35" t="s">
        <v>124</v>
      </c>
      <c r="F35">
        <v>34</v>
      </c>
      <c r="G35" t="s">
        <v>642</v>
      </c>
      <c r="K35">
        <v>34</v>
      </c>
      <c r="L35" t="s">
        <v>977</v>
      </c>
      <c r="P35">
        <v>34</v>
      </c>
      <c r="Q35" t="s">
        <v>1386</v>
      </c>
      <c r="U35">
        <v>34</v>
      </c>
      <c r="V35" t="s">
        <v>442</v>
      </c>
      <c r="Z35">
        <v>34</v>
      </c>
      <c r="AA35" t="s">
        <v>1032</v>
      </c>
      <c r="AE35">
        <v>34</v>
      </c>
      <c r="AF35" t="s">
        <v>42</v>
      </c>
      <c r="AJ35">
        <v>34</v>
      </c>
      <c r="AK35" t="s">
        <v>155</v>
      </c>
      <c r="AO35">
        <v>34</v>
      </c>
      <c r="AP35" t="s">
        <v>327</v>
      </c>
      <c r="AT35">
        <v>34</v>
      </c>
      <c r="AU35" t="s">
        <v>1032</v>
      </c>
      <c r="AY35">
        <v>34</v>
      </c>
      <c r="AZ35" t="s">
        <v>110</v>
      </c>
      <c r="BD35">
        <v>34</v>
      </c>
      <c r="BE35" t="s">
        <v>124</v>
      </c>
      <c r="BI35">
        <v>34</v>
      </c>
      <c r="BJ35" t="s">
        <v>1329</v>
      </c>
      <c r="BN35">
        <v>34</v>
      </c>
      <c r="BO35" t="s">
        <v>148</v>
      </c>
      <c r="BS35">
        <v>34</v>
      </c>
      <c r="BT35" t="s">
        <v>642</v>
      </c>
      <c r="BX35">
        <v>34</v>
      </c>
      <c r="BY35" t="s">
        <v>1386</v>
      </c>
      <c r="CC35">
        <v>34</v>
      </c>
      <c r="CD35" t="s">
        <v>1329</v>
      </c>
      <c r="CH35">
        <v>34</v>
      </c>
      <c r="CI35" t="s">
        <v>155</v>
      </c>
      <c r="CM35">
        <v>34</v>
      </c>
      <c r="CN35" t="s">
        <v>110</v>
      </c>
      <c r="CR35">
        <v>34</v>
      </c>
      <c r="CS35" t="s">
        <v>155</v>
      </c>
      <c r="CW35">
        <v>34</v>
      </c>
      <c r="CX35" t="s">
        <v>155</v>
      </c>
      <c r="DB35">
        <v>34</v>
      </c>
      <c r="DC35" t="s">
        <v>1032</v>
      </c>
      <c r="DG35">
        <v>34</v>
      </c>
      <c r="DH35" t="s">
        <v>628</v>
      </c>
      <c r="DL35">
        <v>34</v>
      </c>
      <c r="DM35" t="s">
        <v>628</v>
      </c>
      <c r="DQ35">
        <v>34</v>
      </c>
      <c r="DR35" t="s">
        <v>1386</v>
      </c>
      <c r="DV35">
        <v>34</v>
      </c>
      <c r="DW35" t="s">
        <v>592</v>
      </c>
      <c r="DX35">
        <v>3</v>
      </c>
      <c r="DY35">
        <v>24</v>
      </c>
      <c r="DZ35" t="s">
        <v>192</v>
      </c>
    </row>
    <row r="36" spans="1:130" x14ac:dyDescent="0.15">
      <c r="A36">
        <v>35</v>
      </c>
      <c r="B36" t="s">
        <v>192</v>
      </c>
      <c r="F36">
        <v>35</v>
      </c>
      <c r="G36" t="s">
        <v>42</v>
      </c>
      <c r="K36">
        <v>35</v>
      </c>
      <c r="L36" t="s">
        <v>155</v>
      </c>
      <c r="P36">
        <v>35</v>
      </c>
      <c r="Q36" t="s">
        <v>148</v>
      </c>
      <c r="U36">
        <v>35</v>
      </c>
      <c r="V36" t="s">
        <v>110</v>
      </c>
      <c r="Z36">
        <v>35</v>
      </c>
      <c r="AA36" t="s">
        <v>1386</v>
      </c>
      <c r="AE36">
        <v>35</v>
      </c>
      <c r="AF36" t="s">
        <v>1329</v>
      </c>
      <c r="AJ36">
        <v>35</v>
      </c>
      <c r="AK36" t="s">
        <v>424</v>
      </c>
      <c r="AO36">
        <v>35</v>
      </c>
      <c r="AP36" t="s">
        <v>213</v>
      </c>
      <c r="AT36">
        <v>35</v>
      </c>
      <c r="AU36" t="s">
        <v>1386</v>
      </c>
      <c r="AY36">
        <v>35</v>
      </c>
      <c r="AZ36" t="s">
        <v>977</v>
      </c>
      <c r="BD36">
        <v>35</v>
      </c>
      <c r="BE36" t="s">
        <v>192</v>
      </c>
      <c r="BI36">
        <v>35</v>
      </c>
      <c r="BJ36" t="s">
        <v>1032</v>
      </c>
      <c r="BN36">
        <v>35</v>
      </c>
      <c r="BO36" t="s">
        <v>124</v>
      </c>
      <c r="BS36">
        <v>35</v>
      </c>
      <c r="BT36" t="s">
        <v>42</v>
      </c>
      <c r="BX36">
        <v>35</v>
      </c>
      <c r="BY36" t="s">
        <v>148</v>
      </c>
      <c r="CC36">
        <v>35</v>
      </c>
      <c r="CD36" t="s">
        <v>1032</v>
      </c>
      <c r="CH36">
        <v>35</v>
      </c>
      <c r="CI36" t="s">
        <v>424</v>
      </c>
      <c r="CM36">
        <v>35</v>
      </c>
      <c r="CN36" t="s">
        <v>628</v>
      </c>
      <c r="CR36">
        <v>35</v>
      </c>
      <c r="CS36" t="s">
        <v>424</v>
      </c>
      <c r="CW36">
        <v>35</v>
      </c>
      <c r="CX36" t="s">
        <v>424</v>
      </c>
      <c r="DB36">
        <v>35</v>
      </c>
      <c r="DC36" t="s">
        <v>1386</v>
      </c>
      <c r="DG36">
        <v>35</v>
      </c>
      <c r="DH36" t="s">
        <v>977</v>
      </c>
      <c r="DL36">
        <v>35</v>
      </c>
      <c r="DM36" t="s">
        <v>977</v>
      </c>
      <c r="DQ36">
        <v>35</v>
      </c>
      <c r="DR36" t="s">
        <v>148</v>
      </c>
      <c r="DV36">
        <v>35</v>
      </c>
      <c r="DW36" t="s">
        <v>1181</v>
      </c>
      <c r="DX36">
        <v>3</v>
      </c>
      <c r="DY36">
        <v>24</v>
      </c>
      <c r="DZ36" t="s">
        <v>620</v>
      </c>
    </row>
    <row r="37" spans="1:130" x14ac:dyDescent="0.15">
      <c r="A37">
        <v>36</v>
      </c>
      <c r="B37" t="s">
        <v>620</v>
      </c>
      <c r="F37">
        <v>36</v>
      </c>
      <c r="G37" t="s">
        <v>1329</v>
      </c>
      <c r="K37">
        <v>36</v>
      </c>
      <c r="L37" t="s">
        <v>424</v>
      </c>
      <c r="P37">
        <v>36</v>
      </c>
      <c r="Q37" t="s">
        <v>124</v>
      </c>
      <c r="U37">
        <v>36</v>
      </c>
      <c r="V37" t="s">
        <v>628</v>
      </c>
      <c r="Z37">
        <v>36</v>
      </c>
      <c r="AA37" t="s">
        <v>148</v>
      </c>
      <c r="AE37">
        <v>36</v>
      </c>
      <c r="AF37" t="s">
        <v>1032</v>
      </c>
      <c r="AJ37">
        <v>36</v>
      </c>
      <c r="AK37" t="s">
        <v>42</v>
      </c>
      <c r="AO37">
        <v>36</v>
      </c>
      <c r="AP37" t="s">
        <v>110</v>
      </c>
      <c r="AT37">
        <v>36</v>
      </c>
      <c r="AU37" t="s">
        <v>148</v>
      </c>
      <c r="AY37">
        <v>36</v>
      </c>
      <c r="AZ37" t="s">
        <v>642</v>
      </c>
      <c r="BD37">
        <v>36</v>
      </c>
      <c r="BE37" t="s">
        <v>620</v>
      </c>
      <c r="BI37">
        <v>36</v>
      </c>
      <c r="BJ37" t="s">
        <v>1386</v>
      </c>
      <c r="BN37">
        <v>36</v>
      </c>
      <c r="BO37" t="s">
        <v>192</v>
      </c>
      <c r="BS37">
        <v>36</v>
      </c>
      <c r="BT37" t="s">
        <v>1329</v>
      </c>
      <c r="BX37">
        <v>36</v>
      </c>
      <c r="BY37" t="s">
        <v>124</v>
      </c>
      <c r="CC37">
        <v>36</v>
      </c>
      <c r="CD37" t="s">
        <v>1386</v>
      </c>
      <c r="CH37">
        <v>36</v>
      </c>
      <c r="CI37" t="s">
        <v>642</v>
      </c>
      <c r="CM37">
        <v>36</v>
      </c>
      <c r="CN37" t="s">
        <v>977</v>
      </c>
      <c r="CR37">
        <v>36</v>
      </c>
      <c r="CS37" t="s">
        <v>42</v>
      </c>
      <c r="CW37">
        <v>36</v>
      </c>
      <c r="CX37" t="s">
        <v>42</v>
      </c>
      <c r="DB37">
        <v>36</v>
      </c>
      <c r="DC37" t="s">
        <v>148</v>
      </c>
      <c r="DG37">
        <v>36</v>
      </c>
      <c r="DH37" t="s">
        <v>424</v>
      </c>
      <c r="DL37">
        <v>36</v>
      </c>
      <c r="DM37" t="s">
        <v>424</v>
      </c>
      <c r="DQ37">
        <v>36</v>
      </c>
      <c r="DR37" t="s">
        <v>124</v>
      </c>
      <c r="DV37">
        <v>36</v>
      </c>
      <c r="DW37" t="s">
        <v>430</v>
      </c>
      <c r="DX37">
        <v>3</v>
      </c>
      <c r="DY37">
        <v>24</v>
      </c>
      <c r="DZ37" t="s">
        <v>169</v>
      </c>
    </row>
    <row r="38" spans="1:130" x14ac:dyDescent="0.15">
      <c r="A38">
        <v>37</v>
      </c>
      <c r="B38" t="s">
        <v>169</v>
      </c>
      <c r="F38">
        <v>37</v>
      </c>
      <c r="G38" t="s">
        <v>1032</v>
      </c>
      <c r="K38">
        <v>37</v>
      </c>
      <c r="L38" t="s">
        <v>642</v>
      </c>
      <c r="P38">
        <v>37</v>
      </c>
      <c r="Q38" t="s">
        <v>192</v>
      </c>
      <c r="U38">
        <v>37</v>
      </c>
      <c r="V38" t="s">
        <v>977</v>
      </c>
      <c r="Z38">
        <v>37</v>
      </c>
      <c r="AA38" t="s">
        <v>124</v>
      </c>
      <c r="AE38">
        <v>37</v>
      </c>
      <c r="AF38" t="s">
        <v>1386</v>
      </c>
      <c r="AJ38">
        <v>37</v>
      </c>
      <c r="AK38" t="s">
        <v>1329</v>
      </c>
      <c r="AO38">
        <v>37</v>
      </c>
      <c r="AP38" t="s">
        <v>628</v>
      </c>
      <c r="AT38">
        <v>37</v>
      </c>
      <c r="AU38" t="s">
        <v>124</v>
      </c>
      <c r="AY38">
        <v>37</v>
      </c>
      <c r="AZ38" t="s">
        <v>42</v>
      </c>
      <c r="BD38">
        <v>37</v>
      </c>
      <c r="BE38" t="s">
        <v>169</v>
      </c>
      <c r="BI38">
        <v>37</v>
      </c>
      <c r="BJ38" t="s">
        <v>148</v>
      </c>
      <c r="BN38">
        <v>37</v>
      </c>
      <c r="BO38" t="s">
        <v>620</v>
      </c>
      <c r="BS38">
        <v>37</v>
      </c>
      <c r="BT38" t="s">
        <v>1032</v>
      </c>
      <c r="BX38">
        <v>37</v>
      </c>
      <c r="BY38" t="s">
        <v>620</v>
      </c>
      <c r="CC38">
        <v>37</v>
      </c>
      <c r="CD38" t="s">
        <v>148</v>
      </c>
      <c r="CH38">
        <v>37</v>
      </c>
      <c r="CI38" t="s">
        <v>1329</v>
      </c>
      <c r="CM38">
        <v>37</v>
      </c>
      <c r="CN38" t="s">
        <v>155</v>
      </c>
      <c r="CR38">
        <v>37</v>
      </c>
      <c r="CS38" t="s">
        <v>1329</v>
      </c>
      <c r="CW38">
        <v>37</v>
      </c>
      <c r="CX38" t="s">
        <v>1032</v>
      </c>
      <c r="DB38">
        <v>37</v>
      </c>
      <c r="DC38" t="s">
        <v>124</v>
      </c>
      <c r="DG38">
        <v>37</v>
      </c>
      <c r="DH38" t="s">
        <v>42</v>
      </c>
      <c r="DL38">
        <v>37</v>
      </c>
      <c r="DM38" t="s">
        <v>42</v>
      </c>
      <c r="DQ38">
        <v>37</v>
      </c>
      <c r="DR38" t="s">
        <v>192</v>
      </c>
      <c r="DV38">
        <v>37</v>
      </c>
      <c r="DW38" t="s">
        <v>572</v>
      </c>
      <c r="DX38">
        <v>2</v>
      </c>
      <c r="DY38">
        <v>20</v>
      </c>
      <c r="DZ38" t="s">
        <v>418</v>
      </c>
    </row>
    <row r="39" spans="1:130" x14ac:dyDescent="0.15">
      <c r="A39">
        <v>38</v>
      </c>
      <c r="B39" t="s">
        <v>418</v>
      </c>
      <c r="F39">
        <v>38</v>
      </c>
      <c r="G39" t="s">
        <v>1386</v>
      </c>
      <c r="K39">
        <v>38</v>
      </c>
      <c r="L39" t="s">
        <v>42</v>
      </c>
      <c r="P39">
        <v>38</v>
      </c>
      <c r="Q39" t="s">
        <v>620</v>
      </c>
      <c r="U39">
        <v>38</v>
      </c>
      <c r="V39" t="s">
        <v>424</v>
      </c>
      <c r="Z39">
        <v>38</v>
      </c>
      <c r="AA39" t="s">
        <v>192</v>
      </c>
      <c r="AE39">
        <v>38</v>
      </c>
      <c r="AF39" t="s">
        <v>148</v>
      </c>
      <c r="AJ39">
        <v>38</v>
      </c>
      <c r="AK39" t="s">
        <v>1032</v>
      </c>
      <c r="AO39">
        <v>38</v>
      </c>
      <c r="AP39" t="s">
        <v>424</v>
      </c>
      <c r="AT39">
        <v>38</v>
      </c>
      <c r="AU39" t="s">
        <v>192</v>
      </c>
      <c r="AY39">
        <v>38</v>
      </c>
      <c r="AZ39" t="s">
        <v>1329</v>
      </c>
      <c r="BD39">
        <v>38</v>
      </c>
      <c r="BE39" t="s">
        <v>418</v>
      </c>
      <c r="BI39">
        <v>38</v>
      </c>
      <c r="BJ39" t="s">
        <v>124</v>
      </c>
      <c r="BN39">
        <v>38</v>
      </c>
      <c r="BO39" t="s">
        <v>169</v>
      </c>
      <c r="BS39">
        <v>38</v>
      </c>
      <c r="BT39" t="s">
        <v>1386</v>
      </c>
      <c r="BX39">
        <v>38</v>
      </c>
      <c r="BY39" t="s">
        <v>169</v>
      </c>
      <c r="CC39">
        <v>38</v>
      </c>
      <c r="CD39" t="s">
        <v>124</v>
      </c>
      <c r="CH39">
        <v>38</v>
      </c>
      <c r="CI39" t="s">
        <v>1032</v>
      </c>
      <c r="CM39">
        <v>38</v>
      </c>
      <c r="CN39" t="s">
        <v>424</v>
      </c>
      <c r="CR39">
        <v>38</v>
      </c>
      <c r="CS39" t="s">
        <v>1032</v>
      </c>
      <c r="CW39">
        <v>38</v>
      </c>
      <c r="CX39" t="s">
        <v>1386</v>
      </c>
      <c r="DB39">
        <v>38</v>
      </c>
      <c r="DC39" t="s">
        <v>192</v>
      </c>
      <c r="DG39">
        <v>38</v>
      </c>
      <c r="DH39" t="s">
        <v>1329</v>
      </c>
      <c r="DL39">
        <v>38</v>
      </c>
      <c r="DM39" t="s">
        <v>1329</v>
      </c>
      <c r="DQ39">
        <v>38</v>
      </c>
      <c r="DR39" t="s">
        <v>620</v>
      </c>
      <c r="DV39">
        <v>38</v>
      </c>
      <c r="DW39" t="s">
        <v>1427</v>
      </c>
      <c r="DX39">
        <v>1</v>
      </c>
      <c r="DY39">
        <v>18</v>
      </c>
      <c r="DZ39" t="s">
        <v>53</v>
      </c>
    </row>
    <row r="40" spans="1:130" x14ac:dyDescent="0.15">
      <c r="A40">
        <v>39</v>
      </c>
      <c r="B40" t="s">
        <v>53</v>
      </c>
      <c r="F40">
        <v>39</v>
      </c>
      <c r="G40" t="s">
        <v>148</v>
      </c>
      <c r="K40">
        <v>39</v>
      </c>
      <c r="L40" t="s">
        <v>1329</v>
      </c>
      <c r="P40">
        <v>39</v>
      </c>
      <c r="Q40" t="s">
        <v>169</v>
      </c>
      <c r="U40">
        <v>39</v>
      </c>
      <c r="V40" t="s">
        <v>642</v>
      </c>
      <c r="Z40">
        <v>39</v>
      </c>
      <c r="AA40" t="s">
        <v>620</v>
      </c>
      <c r="AE40">
        <v>39</v>
      </c>
      <c r="AF40" t="s">
        <v>124</v>
      </c>
      <c r="AJ40">
        <v>39</v>
      </c>
      <c r="AK40" t="s">
        <v>1386</v>
      </c>
      <c r="AO40">
        <v>39</v>
      </c>
      <c r="AP40" t="s">
        <v>42</v>
      </c>
      <c r="AT40">
        <v>39</v>
      </c>
      <c r="AU40" t="s">
        <v>620</v>
      </c>
      <c r="AY40">
        <v>39</v>
      </c>
      <c r="AZ40" t="s">
        <v>1032</v>
      </c>
      <c r="BD40">
        <v>39</v>
      </c>
      <c r="BE40" t="s">
        <v>53</v>
      </c>
      <c r="BI40">
        <v>39</v>
      </c>
      <c r="BJ40" t="s">
        <v>192</v>
      </c>
      <c r="BN40">
        <v>39</v>
      </c>
      <c r="BO40" t="s">
        <v>418</v>
      </c>
      <c r="BS40">
        <v>39</v>
      </c>
      <c r="BT40" t="s">
        <v>148</v>
      </c>
      <c r="BX40">
        <v>39</v>
      </c>
      <c r="BY40" t="s">
        <v>418</v>
      </c>
      <c r="CC40">
        <v>39</v>
      </c>
      <c r="CD40" t="s">
        <v>192</v>
      </c>
      <c r="CH40">
        <v>39</v>
      </c>
      <c r="CI40" t="s">
        <v>1386</v>
      </c>
      <c r="CM40">
        <v>39</v>
      </c>
      <c r="CN40" t="s">
        <v>42</v>
      </c>
      <c r="CR40">
        <v>39</v>
      </c>
      <c r="CS40" t="s">
        <v>1386</v>
      </c>
      <c r="CW40">
        <v>39</v>
      </c>
      <c r="CX40" t="s">
        <v>148</v>
      </c>
      <c r="DB40">
        <v>39</v>
      </c>
      <c r="DC40" t="s">
        <v>620</v>
      </c>
      <c r="DG40">
        <v>39</v>
      </c>
      <c r="DH40" t="s">
        <v>1032</v>
      </c>
      <c r="DL40">
        <v>39</v>
      </c>
      <c r="DM40" t="s">
        <v>148</v>
      </c>
      <c r="DQ40">
        <v>39</v>
      </c>
      <c r="DR40" t="s">
        <v>418</v>
      </c>
      <c r="DV40">
        <v>39</v>
      </c>
      <c r="DW40" t="s">
        <v>327</v>
      </c>
      <c r="DX40">
        <v>2</v>
      </c>
      <c r="DY40">
        <v>16</v>
      </c>
      <c r="DZ40" t="s">
        <v>632</v>
      </c>
    </row>
    <row r="41" spans="1:130" x14ac:dyDescent="0.15">
      <c r="A41">
        <v>40</v>
      </c>
      <c r="B41" t="s">
        <v>632</v>
      </c>
      <c r="F41">
        <v>40</v>
      </c>
      <c r="G41" t="s">
        <v>124</v>
      </c>
      <c r="K41">
        <v>40</v>
      </c>
      <c r="L41" t="s">
        <v>1032</v>
      </c>
      <c r="P41">
        <v>40</v>
      </c>
      <c r="Q41" t="s">
        <v>418</v>
      </c>
      <c r="U41">
        <v>40</v>
      </c>
      <c r="V41" t="s">
        <v>42</v>
      </c>
      <c r="Z41">
        <v>40</v>
      </c>
      <c r="AA41" t="s">
        <v>169</v>
      </c>
      <c r="AE41">
        <v>40</v>
      </c>
      <c r="AF41" t="s">
        <v>192</v>
      </c>
      <c r="AJ41">
        <v>40</v>
      </c>
      <c r="AK41" t="s">
        <v>148</v>
      </c>
      <c r="AO41">
        <v>40</v>
      </c>
      <c r="AP41" t="s">
        <v>1329</v>
      </c>
      <c r="AT41">
        <v>40</v>
      </c>
      <c r="AU41" t="s">
        <v>169</v>
      </c>
      <c r="AY41">
        <v>40</v>
      </c>
      <c r="AZ41" t="s">
        <v>1386</v>
      </c>
      <c r="BD41">
        <v>40</v>
      </c>
      <c r="BE41" t="s">
        <v>632</v>
      </c>
      <c r="BI41">
        <v>40</v>
      </c>
      <c r="BJ41" t="s">
        <v>620</v>
      </c>
      <c r="BN41">
        <v>40</v>
      </c>
      <c r="BO41" t="s">
        <v>53</v>
      </c>
      <c r="BS41">
        <v>40</v>
      </c>
      <c r="BT41" t="s">
        <v>124</v>
      </c>
      <c r="BX41">
        <v>40</v>
      </c>
      <c r="BY41" t="s">
        <v>53</v>
      </c>
      <c r="CC41">
        <v>40</v>
      </c>
      <c r="CD41" t="s">
        <v>620</v>
      </c>
      <c r="CH41">
        <v>40</v>
      </c>
      <c r="CI41" t="s">
        <v>148</v>
      </c>
      <c r="CM41">
        <v>40</v>
      </c>
      <c r="CN41" t="s">
        <v>1329</v>
      </c>
      <c r="CR41">
        <v>40</v>
      </c>
      <c r="CS41" t="s">
        <v>148</v>
      </c>
      <c r="CW41">
        <v>40</v>
      </c>
      <c r="CX41" t="s">
        <v>124</v>
      </c>
      <c r="DB41">
        <v>40</v>
      </c>
      <c r="DC41" t="s">
        <v>169</v>
      </c>
      <c r="DG41">
        <v>40</v>
      </c>
      <c r="DH41" t="s">
        <v>1386</v>
      </c>
      <c r="DL41">
        <v>40</v>
      </c>
      <c r="DM41" t="s">
        <v>124</v>
      </c>
      <c r="DQ41">
        <v>40</v>
      </c>
      <c r="DR41" t="s">
        <v>53</v>
      </c>
      <c r="DV41">
        <v>40</v>
      </c>
      <c r="DW41" t="s">
        <v>977</v>
      </c>
      <c r="DX41">
        <v>2</v>
      </c>
      <c r="DY41">
        <v>16</v>
      </c>
      <c r="DZ41" t="s">
        <v>1106</v>
      </c>
    </row>
    <row r="42" spans="1:130" x14ac:dyDescent="0.15">
      <c r="A42">
        <v>41</v>
      </c>
      <c r="B42" t="s">
        <v>1106</v>
      </c>
      <c r="F42">
        <v>41</v>
      </c>
      <c r="G42" t="s">
        <v>620</v>
      </c>
      <c r="K42">
        <v>41</v>
      </c>
      <c r="L42" t="s">
        <v>1386</v>
      </c>
      <c r="P42">
        <v>41</v>
      </c>
      <c r="Q42" t="s">
        <v>53</v>
      </c>
      <c r="U42">
        <v>41</v>
      </c>
      <c r="V42" t="s">
        <v>1329</v>
      </c>
      <c r="Z42">
        <v>41</v>
      </c>
      <c r="AA42" t="s">
        <v>418</v>
      </c>
      <c r="AE42">
        <v>41</v>
      </c>
      <c r="AF42" t="s">
        <v>620</v>
      </c>
      <c r="AJ42">
        <v>41</v>
      </c>
      <c r="AK42" t="s">
        <v>124</v>
      </c>
      <c r="AO42">
        <v>41</v>
      </c>
      <c r="AP42" t="s">
        <v>1386</v>
      </c>
      <c r="AT42">
        <v>41</v>
      </c>
      <c r="AU42" t="s">
        <v>418</v>
      </c>
      <c r="AY42">
        <v>41</v>
      </c>
      <c r="AZ42" t="s">
        <v>148</v>
      </c>
      <c r="BD42">
        <v>41</v>
      </c>
      <c r="BE42" t="s">
        <v>1106</v>
      </c>
      <c r="BI42">
        <v>41</v>
      </c>
      <c r="BJ42" t="s">
        <v>169</v>
      </c>
      <c r="BN42">
        <v>41</v>
      </c>
      <c r="BO42" t="s">
        <v>632</v>
      </c>
      <c r="BS42">
        <v>41</v>
      </c>
      <c r="BT42" t="s">
        <v>192</v>
      </c>
      <c r="BX42">
        <v>41</v>
      </c>
      <c r="BY42" t="s">
        <v>632</v>
      </c>
      <c r="CC42">
        <v>41</v>
      </c>
      <c r="CD42" t="s">
        <v>418</v>
      </c>
      <c r="CH42">
        <v>41</v>
      </c>
      <c r="CI42" t="s">
        <v>124</v>
      </c>
      <c r="CM42">
        <v>41</v>
      </c>
      <c r="CN42" t="s">
        <v>1032</v>
      </c>
      <c r="CR42">
        <v>41</v>
      </c>
      <c r="CS42" t="s">
        <v>124</v>
      </c>
      <c r="CW42">
        <v>41</v>
      </c>
      <c r="CX42" t="s">
        <v>620</v>
      </c>
      <c r="DB42">
        <v>41</v>
      </c>
      <c r="DC42" t="s">
        <v>418</v>
      </c>
      <c r="DG42">
        <v>41</v>
      </c>
      <c r="DH42" t="s">
        <v>124</v>
      </c>
      <c r="DL42">
        <v>41</v>
      </c>
      <c r="DM42" t="s">
        <v>192</v>
      </c>
      <c r="DQ42">
        <v>41</v>
      </c>
      <c r="DR42" t="s">
        <v>632</v>
      </c>
      <c r="DV42">
        <v>41</v>
      </c>
      <c r="DW42" t="s">
        <v>148</v>
      </c>
      <c r="DX42">
        <v>2</v>
      </c>
      <c r="DY42">
        <v>16</v>
      </c>
      <c r="DZ42" t="s">
        <v>40</v>
      </c>
    </row>
    <row r="43" spans="1:130" x14ac:dyDescent="0.15">
      <c r="A43">
        <v>42</v>
      </c>
      <c r="B43" t="s">
        <v>40</v>
      </c>
      <c r="F43">
        <v>42</v>
      </c>
      <c r="G43" t="s">
        <v>418</v>
      </c>
      <c r="K43">
        <v>42</v>
      </c>
      <c r="L43" t="s">
        <v>148</v>
      </c>
      <c r="P43">
        <v>42</v>
      </c>
      <c r="Q43" t="s">
        <v>632</v>
      </c>
      <c r="U43">
        <v>42</v>
      </c>
      <c r="V43" t="s">
        <v>1032</v>
      </c>
      <c r="Z43">
        <v>42</v>
      </c>
      <c r="AA43" t="s">
        <v>53</v>
      </c>
      <c r="AE43">
        <v>42</v>
      </c>
      <c r="AF43" t="s">
        <v>169</v>
      </c>
      <c r="AJ43">
        <v>42</v>
      </c>
      <c r="AK43" t="s">
        <v>192</v>
      </c>
      <c r="AO43">
        <v>42</v>
      </c>
      <c r="AP43" t="s">
        <v>148</v>
      </c>
      <c r="AT43">
        <v>42</v>
      </c>
      <c r="AU43" t="s">
        <v>53</v>
      </c>
      <c r="AY43">
        <v>42</v>
      </c>
      <c r="AZ43" t="s">
        <v>124</v>
      </c>
      <c r="BD43">
        <v>42</v>
      </c>
      <c r="BE43" t="s">
        <v>40</v>
      </c>
      <c r="BI43">
        <v>42</v>
      </c>
      <c r="BJ43" t="s">
        <v>418</v>
      </c>
      <c r="BN43">
        <v>42</v>
      </c>
      <c r="BO43" t="s">
        <v>1106</v>
      </c>
      <c r="BS43">
        <v>42</v>
      </c>
      <c r="BT43" t="s">
        <v>620</v>
      </c>
      <c r="BX43">
        <v>42</v>
      </c>
      <c r="BY43" t="s">
        <v>1106</v>
      </c>
      <c r="CC43">
        <v>42</v>
      </c>
      <c r="CD43" t="s">
        <v>53</v>
      </c>
      <c r="CH43">
        <v>42</v>
      </c>
      <c r="CI43" t="s">
        <v>192</v>
      </c>
      <c r="CM43">
        <v>42</v>
      </c>
      <c r="CN43" t="s">
        <v>1386</v>
      </c>
      <c r="CR43">
        <v>42</v>
      </c>
      <c r="CS43" t="s">
        <v>620</v>
      </c>
      <c r="CW43">
        <v>42</v>
      </c>
      <c r="CX43" t="s">
        <v>169</v>
      </c>
      <c r="DB43">
        <v>42</v>
      </c>
      <c r="DC43" t="s">
        <v>53</v>
      </c>
      <c r="DG43">
        <v>42</v>
      </c>
      <c r="DH43" t="s">
        <v>192</v>
      </c>
      <c r="DL43">
        <v>42</v>
      </c>
      <c r="DM43" t="s">
        <v>620</v>
      </c>
      <c r="DQ43">
        <v>42</v>
      </c>
      <c r="DR43" t="s">
        <v>1106</v>
      </c>
      <c r="DV43">
        <v>42</v>
      </c>
      <c r="DW43" t="s">
        <v>680</v>
      </c>
      <c r="DX43">
        <v>1</v>
      </c>
      <c r="DY43">
        <v>8</v>
      </c>
      <c r="DZ43" t="s">
        <v>1534</v>
      </c>
    </row>
    <row r="44" spans="1:130" x14ac:dyDescent="0.15">
      <c r="A44">
        <v>43</v>
      </c>
      <c r="B44" t="s">
        <v>1534</v>
      </c>
      <c r="F44">
        <v>43</v>
      </c>
      <c r="G44" t="s">
        <v>53</v>
      </c>
      <c r="K44">
        <v>43</v>
      </c>
      <c r="L44" t="s">
        <v>124</v>
      </c>
      <c r="P44">
        <v>43</v>
      </c>
      <c r="Q44" t="s">
        <v>1106</v>
      </c>
      <c r="U44">
        <v>43</v>
      </c>
      <c r="V44" t="s">
        <v>1386</v>
      </c>
      <c r="Z44">
        <v>43</v>
      </c>
      <c r="AA44" t="s">
        <v>632</v>
      </c>
      <c r="AE44">
        <v>43</v>
      </c>
      <c r="AF44" t="s">
        <v>418</v>
      </c>
      <c r="AJ44">
        <v>43</v>
      </c>
      <c r="AK44" t="s">
        <v>418</v>
      </c>
      <c r="AO44">
        <v>43</v>
      </c>
      <c r="AP44" t="s">
        <v>192</v>
      </c>
      <c r="AT44">
        <v>43</v>
      </c>
      <c r="AU44" t="s">
        <v>632</v>
      </c>
      <c r="AY44">
        <v>43</v>
      </c>
      <c r="AZ44" t="s">
        <v>620</v>
      </c>
      <c r="BD44">
        <v>43</v>
      </c>
      <c r="BE44" t="s">
        <v>1534</v>
      </c>
      <c r="BI44">
        <v>43</v>
      </c>
      <c r="BJ44" t="s">
        <v>53</v>
      </c>
      <c r="BN44">
        <v>43</v>
      </c>
      <c r="BO44" t="s">
        <v>40</v>
      </c>
      <c r="BS44">
        <v>43</v>
      </c>
      <c r="BT44" t="s">
        <v>169</v>
      </c>
      <c r="BX44">
        <v>43</v>
      </c>
      <c r="BY44" t="s">
        <v>40</v>
      </c>
      <c r="CC44">
        <v>43</v>
      </c>
      <c r="CD44" t="s">
        <v>1106</v>
      </c>
      <c r="CH44">
        <v>43</v>
      </c>
      <c r="CI44" t="s">
        <v>620</v>
      </c>
      <c r="CM44">
        <v>43</v>
      </c>
      <c r="CN44" t="s">
        <v>124</v>
      </c>
      <c r="CR44">
        <v>43</v>
      </c>
      <c r="CS44" t="s">
        <v>169</v>
      </c>
      <c r="CW44">
        <v>43</v>
      </c>
      <c r="CX44" t="s">
        <v>418</v>
      </c>
      <c r="DB44">
        <v>43</v>
      </c>
      <c r="DC44" t="s">
        <v>632</v>
      </c>
      <c r="DG44">
        <v>43</v>
      </c>
      <c r="DH44" t="s">
        <v>620</v>
      </c>
      <c r="DL44">
        <v>43</v>
      </c>
      <c r="DM44" t="s">
        <v>169</v>
      </c>
      <c r="DQ44">
        <v>43</v>
      </c>
      <c r="DR44" t="s">
        <v>40</v>
      </c>
      <c r="DV44">
        <v>43</v>
      </c>
      <c r="DW44" t="s">
        <v>1535</v>
      </c>
      <c r="DX44">
        <v>1</v>
      </c>
      <c r="DY44">
        <v>8</v>
      </c>
      <c r="DZ44" t="s">
        <v>1495</v>
      </c>
    </row>
    <row r="45" spans="1:130" x14ac:dyDescent="0.15">
      <c r="A45">
        <v>44</v>
      </c>
      <c r="B45" t="s">
        <v>1495</v>
      </c>
      <c r="F45">
        <v>44</v>
      </c>
      <c r="G45" t="s">
        <v>632</v>
      </c>
      <c r="K45">
        <v>44</v>
      </c>
      <c r="L45" t="s">
        <v>620</v>
      </c>
      <c r="P45">
        <v>44</v>
      </c>
      <c r="Q45" t="s">
        <v>40</v>
      </c>
      <c r="U45">
        <v>44</v>
      </c>
      <c r="V45" t="s">
        <v>148</v>
      </c>
      <c r="Z45">
        <v>44</v>
      </c>
      <c r="AA45" t="s">
        <v>1106</v>
      </c>
      <c r="AE45">
        <v>44</v>
      </c>
      <c r="AF45" t="s">
        <v>53</v>
      </c>
      <c r="AJ45">
        <v>44</v>
      </c>
      <c r="AK45" t="s">
        <v>53</v>
      </c>
      <c r="AO45">
        <v>44</v>
      </c>
      <c r="AP45" t="s">
        <v>620</v>
      </c>
      <c r="AT45">
        <v>44</v>
      </c>
      <c r="AU45" t="s">
        <v>1106</v>
      </c>
      <c r="AY45">
        <v>44</v>
      </c>
      <c r="AZ45" t="s">
        <v>418</v>
      </c>
      <c r="BD45">
        <v>44</v>
      </c>
      <c r="BE45" t="s">
        <v>1495</v>
      </c>
      <c r="BI45">
        <v>44</v>
      </c>
      <c r="BJ45" t="s">
        <v>632</v>
      </c>
      <c r="BN45">
        <v>44</v>
      </c>
      <c r="BO45" t="s">
        <v>1534</v>
      </c>
      <c r="BS45">
        <v>44</v>
      </c>
      <c r="BT45" t="s">
        <v>418</v>
      </c>
      <c r="BX45">
        <v>44</v>
      </c>
      <c r="BY45" t="s">
        <v>1534</v>
      </c>
      <c r="CC45">
        <v>44</v>
      </c>
      <c r="CD45" t="s">
        <v>40</v>
      </c>
      <c r="CH45">
        <v>44</v>
      </c>
      <c r="CI45" t="s">
        <v>169</v>
      </c>
      <c r="CM45">
        <v>44</v>
      </c>
      <c r="CN45" t="s">
        <v>192</v>
      </c>
      <c r="CR45">
        <v>44</v>
      </c>
      <c r="CS45" t="s">
        <v>418</v>
      </c>
      <c r="CW45">
        <v>44</v>
      </c>
      <c r="CX45" t="s">
        <v>53</v>
      </c>
      <c r="DB45">
        <v>44</v>
      </c>
      <c r="DC45" t="s">
        <v>1106</v>
      </c>
      <c r="DG45">
        <v>44</v>
      </c>
      <c r="DH45" t="s">
        <v>169</v>
      </c>
      <c r="DL45">
        <v>44</v>
      </c>
      <c r="DM45" t="s">
        <v>418</v>
      </c>
      <c r="DQ45">
        <v>44</v>
      </c>
      <c r="DR45" t="s">
        <v>1534</v>
      </c>
      <c r="DV45">
        <v>44</v>
      </c>
      <c r="DW45" t="s">
        <v>1421</v>
      </c>
      <c r="DX45">
        <v>1</v>
      </c>
      <c r="DY45">
        <v>8</v>
      </c>
      <c r="DZ45" t="s">
        <v>572</v>
      </c>
    </row>
    <row r="46" spans="1:130" x14ac:dyDescent="0.15">
      <c r="A46">
        <v>45</v>
      </c>
      <c r="B46" t="s">
        <v>572</v>
      </c>
      <c r="F46">
        <v>45</v>
      </c>
      <c r="G46" t="s">
        <v>1106</v>
      </c>
      <c r="K46">
        <v>45</v>
      </c>
      <c r="L46" t="s">
        <v>418</v>
      </c>
      <c r="P46">
        <v>45</v>
      </c>
      <c r="Q46" t="s">
        <v>1534</v>
      </c>
      <c r="U46">
        <v>45</v>
      </c>
      <c r="V46" t="s">
        <v>124</v>
      </c>
      <c r="Z46">
        <v>45</v>
      </c>
      <c r="AA46" t="s">
        <v>40</v>
      </c>
      <c r="AE46">
        <v>45</v>
      </c>
      <c r="AF46" t="s">
        <v>632</v>
      </c>
      <c r="AJ46">
        <v>45</v>
      </c>
      <c r="AK46" t="s">
        <v>632</v>
      </c>
      <c r="AO46">
        <v>45</v>
      </c>
      <c r="AP46" t="s">
        <v>169</v>
      </c>
      <c r="AT46">
        <v>45</v>
      </c>
      <c r="AU46" t="s">
        <v>40</v>
      </c>
      <c r="AY46">
        <v>45</v>
      </c>
      <c r="AZ46" t="s">
        <v>53</v>
      </c>
      <c r="BD46">
        <v>45</v>
      </c>
      <c r="BE46" t="s">
        <v>572</v>
      </c>
      <c r="BI46">
        <v>45</v>
      </c>
      <c r="BJ46" t="s">
        <v>1106</v>
      </c>
      <c r="BN46">
        <v>45</v>
      </c>
      <c r="BO46" t="s">
        <v>1495</v>
      </c>
      <c r="BS46">
        <v>45</v>
      </c>
      <c r="BT46" t="s">
        <v>53</v>
      </c>
      <c r="BX46">
        <v>45</v>
      </c>
      <c r="BY46" t="s">
        <v>1495</v>
      </c>
      <c r="CC46">
        <v>45</v>
      </c>
      <c r="CD46" t="s">
        <v>1534</v>
      </c>
      <c r="CH46">
        <v>45</v>
      </c>
      <c r="CI46" t="s">
        <v>418</v>
      </c>
      <c r="CM46">
        <v>45</v>
      </c>
      <c r="CN46" t="s">
        <v>620</v>
      </c>
      <c r="CR46">
        <v>45</v>
      </c>
      <c r="CS46" t="s">
        <v>53</v>
      </c>
      <c r="CW46">
        <v>45</v>
      </c>
      <c r="CX46" t="s">
        <v>632</v>
      </c>
      <c r="DB46">
        <v>45</v>
      </c>
      <c r="DC46" t="s">
        <v>40</v>
      </c>
      <c r="DG46">
        <v>45</v>
      </c>
      <c r="DH46" t="s">
        <v>418</v>
      </c>
      <c r="DL46">
        <v>45</v>
      </c>
      <c r="DM46" t="s">
        <v>53</v>
      </c>
      <c r="DQ46">
        <v>45</v>
      </c>
      <c r="DR46" t="s">
        <v>1495</v>
      </c>
      <c r="DV46">
        <v>45</v>
      </c>
      <c r="DW46" t="s">
        <v>628</v>
      </c>
      <c r="DX46">
        <v>1</v>
      </c>
      <c r="DY46">
        <v>8</v>
      </c>
      <c r="DZ46" t="s">
        <v>592</v>
      </c>
    </row>
    <row r="47" spans="1:130" x14ac:dyDescent="0.15">
      <c r="A47">
        <v>46</v>
      </c>
      <c r="B47" t="s">
        <v>592</v>
      </c>
      <c r="F47">
        <v>46</v>
      </c>
      <c r="G47" t="s">
        <v>40</v>
      </c>
      <c r="K47">
        <v>46</v>
      </c>
      <c r="L47" t="s">
        <v>53</v>
      </c>
      <c r="P47">
        <v>46</v>
      </c>
      <c r="Q47" t="s">
        <v>1495</v>
      </c>
      <c r="U47">
        <v>46</v>
      </c>
      <c r="V47" t="s">
        <v>620</v>
      </c>
      <c r="Z47">
        <v>46</v>
      </c>
      <c r="AA47" t="s">
        <v>1534</v>
      </c>
      <c r="AE47">
        <v>46</v>
      </c>
      <c r="AF47" t="s">
        <v>1106</v>
      </c>
      <c r="AJ47">
        <v>46</v>
      </c>
      <c r="AK47" t="s">
        <v>1106</v>
      </c>
      <c r="AO47">
        <v>46</v>
      </c>
      <c r="AP47" t="s">
        <v>418</v>
      </c>
      <c r="AT47">
        <v>46</v>
      </c>
      <c r="AU47" t="s">
        <v>1534</v>
      </c>
      <c r="AY47">
        <v>46</v>
      </c>
      <c r="AZ47" t="s">
        <v>1106</v>
      </c>
      <c r="BD47">
        <v>46</v>
      </c>
      <c r="BE47" t="s">
        <v>592</v>
      </c>
      <c r="BI47">
        <v>46</v>
      </c>
      <c r="BJ47" t="s">
        <v>40</v>
      </c>
      <c r="BN47">
        <v>46</v>
      </c>
      <c r="BO47" t="s">
        <v>572</v>
      </c>
      <c r="BS47">
        <v>46</v>
      </c>
      <c r="BT47" t="s">
        <v>632</v>
      </c>
      <c r="BX47">
        <v>46</v>
      </c>
      <c r="BY47" t="s">
        <v>572</v>
      </c>
      <c r="CC47">
        <v>46</v>
      </c>
      <c r="CD47" t="s">
        <v>1495</v>
      </c>
      <c r="CH47">
        <v>46</v>
      </c>
      <c r="CI47" t="s">
        <v>53</v>
      </c>
      <c r="CM47">
        <v>46</v>
      </c>
      <c r="CN47" t="s">
        <v>169</v>
      </c>
      <c r="CR47">
        <v>46</v>
      </c>
      <c r="CS47" t="s">
        <v>632</v>
      </c>
      <c r="CW47">
        <v>46</v>
      </c>
      <c r="CX47" t="s">
        <v>1106</v>
      </c>
      <c r="DB47">
        <v>46</v>
      </c>
      <c r="DC47" t="s">
        <v>1534</v>
      </c>
      <c r="DG47">
        <v>46</v>
      </c>
      <c r="DH47" t="s">
        <v>53</v>
      </c>
      <c r="DL47">
        <v>46</v>
      </c>
      <c r="DM47" t="s">
        <v>632</v>
      </c>
      <c r="DQ47">
        <v>46</v>
      </c>
      <c r="DR47" t="s">
        <v>572</v>
      </c>
      <c r="DV47">
        <v>46</v>
      </c>
      <c r="DW47" t="s">
        <v>424</v>
      </c>
      <c r="DX47">
        <v>1</v>
      </c>
      <c r="DY47">
        <v>8</v>
      </c>
      <c r="DZ47" t="s">
        <v>61</v>
      </c>
    </row>
    <row r="48" spans="1:130" x14ac:dyDescent="0.15">
      <c r="A48">
        <v>47</v>
      </c>
      <c r="B48" t="s">
        <v>61</v>
      </c>
      <c r="F48">
        <v>47</v>
      </c>
      <c r="G48" t="s">
        <v>1534</v>
      </c>
      <c r="K48">
        <v>47</v>
      </c>
      <c r="L48" t="s">
        <v>632</v>
      </c>
      <c r="P48">
        <v>47</v>
      </c>
      <c r="Q48" t="s">
        <v>572</v>
      </c>
      <c r="U48">
        <v>47</v>
      </c>
      <c r="V48" t="s">
        <v>169</v>
      </c>
      <c r="Z48">
        <v>47</v>
      </c>
      <c r="AA48" t="s">
        <v>1495</v>
      </c>
      <c r="AE48">
        <v>47</v>
      </c>
      <c r="AF48" t="s">
        <v>40</v>
      </c>
      <c r="AJ48">
        <v>47</v>
      </c>
      <c r="AK48" t="s">
        <v>40</v>
      </c>
      <c r="AO48">
        <v>47</v>
      </c>
      <c r="AP48" t="s">
        <v>53</v>
      </c>
      <c r="AT48">
        <v>47</v>
      </c>
      <c r="AU48" t="s">
        <v>1495</v>
      </c>
      <c r="AY48">
        <v>47</v>
      </c>
      <c r="AZ48" t="s">
        <v>40</v>
      </c>
      <c r="BD48">
        <v>47</v>
      </c>
      <c r="BE48" t="s">
        <v>61</v>
      </c>
      <c r="BI48">
        <v>47</v>
      </c>
      <c r="BJ48" t="s">
        <v>1534</v>
      </c>
      <c r="BN48">
        <v>47</v>
      </c>
      <c r="BO48" t="s">
        <v>592</v>
      </c>
      <c r="BS48">
        <v>47</v>
      </c>
      <c r="BT48" t="s">
        <v>1106</v>
      </c>
      <c r="BX48">
        <v>47</v>
      </c>
      <c r="BY48" t="s">
        <v>592</v>
      </c>
      <c r="CC48">
        <v>47</v>
      </c>
      <c r="CD48" t="s">
        <v>572</v>
      </c>
      <c r="CH48">
        <v>47</v>
      </c>
      <c r="CI48" t="s">
        <v>632</v>
      </c>
      <c r="CM48">
        <v>47</v>
      </c>
      <c r="CN48" t="s">
        <v>53</v>
      </c>
      <c r="CR48">
        <v>47</v>
      </c>
      <c r="CS48" t="s">
        <v>1106</v>
      </c>
      <c r="CW48">
        <v>47</v>
      </c>
      <c r="CX48" t="s">
        <v>40</v>
      </c>
      <c r="DB48">
        <v>47</v>
      </c>
      <c r="DC48" t="s">
        <v>1495</v>
      </c>
      <c r="DG48">
        <v>47</v>
      </c>
      <c r="DH48" t="s">
        <v>632</v>
      </c>
      <c r="DL48">
        <v>47</v>
      </c>
      <c r="DM48" t="s">
        <v>1106</v>
      </c>
      <c r="DQ48">
        <v>47</v>
      </c>
      <c r="DR48" t="s">
        <v>592</v>
      </c>
      <c r="DV48">
        <v>47</v>
      </c>
      <c r="DW48" t="s">
        <v>42</v>
      </c>
      <c r="DX48">
        <v>1</v>
      </c>
      <c r="DY48">
        <v>8</v>
      </c>
      <c r="DZ48" t="s">
        <v>1497</v>
      </c>
    </row>
    <row r="49" spans="1:130" x14ac:dyDescent="0.15">
      <c r="A49">
        <v>48</v>
      </c>
      <c r="B49" t="s">
        <v>1497</v>
      </c>
      <c r="F49">
        <v>48</v>
      </c>
      <c r="G49" t="s">
        <v>1495</v>
      </c>
      <c r="K49">
        <v>48</v>
      </c>
      <c r="L49" t="s">
        <v>1106</v>
      </c>
      <c r="P49">
        <v>48</v>
      </c>
      <c r="Q49" t="s">
        <v>592</v>
      </c>
      <c r="U49">
        <v>48</v>
      </c>
      <c r="V49" t="s">
        <v>418</v>
      </c>
      <c r="Z49">
        <v>48</v>
      </c>
      <c r="AA49" t="s">
        <v>592</v>
      </c>
      <c r="AE49">
        <v>48</v>
      </c>
      <c r="AF49" t="s">
        <v>1534</v>
      </c>
      <c r="AJ49">
        <v>48</v>
      </c>
      <c r="AK49" t="s">
        <v>1534</v>
      </c>
      <c r="AO49">
        <v>48</v>
      </c>
      <c r="AP49" t="s">
        <v>632</v>
      </c>
      <c r="AT49">
        <v>48</v>
      </c>
      <c r="AU49" t="s">
        <v>572</v>
      </c>
      <c r="AY49">
        <v>48</v>
      </c>
      <c r="AZ49" t="s">
        <v>1534</v>
      </c>
      <c r="BD49">
        <v>48</v>
      </c>
      <c r="BE49" t="s">
        <v>1497</v>
      </c>
      <c r="BI49">
        <v>48</v>
      </c>
      <c r="BJ49" t="s">
        <v>1495</v>
      </c>
      <c r="BN49">
        <v>48</v>
      </c>
      <c r="BO49" t="s">
        <v>61</v>
      </c>
      <c r="BS49">
        <v>48</v>
      </c>
      <c r="BT49" t="s">
        <v>40</v>
      </c>
      <c r="BX49">
        <v>48</v>
      </c>
      <c r="BY49" t="s">
        <v>61</v>
      </c>
      <c r="CC49">
        <v>48</v>
      </c>
      <c r="CD49" t="s">
        <v>592</v>
      </c>
      <c r="CH49">
        <v>48</v>
      </c>
      <c r="CI49" t="s">
        <v>1106</v>
      </c>
      <c r="CM49">
        <v>48</v>
      </c>
      <c r="CN49" t="s">
        <v>632</v>
      </c>
      <c r="CR49">
        <v>48</v>
      </c>
      <c r="CS49" t="s">
        <v>1534</v>
      </c>
      <c r="CW49">
        <v>48</v>
      </c>
      <c r="CX49" t="s">
        <v>1534</v>
      </c>
      <c r="DB49">
        <v>48</v>
      </c>
      <c r="DC49" t="s">
        <v>572</v>
      </c>
      <c r="DG49">
        <v>48</v>
      </c>
      <c r="DH49" t="s">
        <v>1106</v>
      </c>
      <c r="DL49">
        <v>48</v>
      </c>
      <c r="DM49" t="s">
        <v>1534</v>
      </c>
      <c r="DQ49">
        <v>48</v>
      </c>
      <c r="DR49" t="s">
        <v>61</v>
      </c>
      <c r="DV49">
        <v>48</v>
      </c>
      <c r="DW49" t="s">
        <v>1329</v>
      </c>
      <c r="DX49">
        <v>1</v>
      </c>
      <c r="DY49">
        <v>8</v>
      </c>
      <c r="DZ49" t="s">
        <v>1751</v>
      </c>
    </row>
    <row r="50" spans="1:130" x14ac:dyDescent="0.15">
      <c r="A50">
        <v>49</v>
      </c>
      <c r="B50" t="s">
        <v>1751</v>
      </c>
      <c r="F50">
        <v>49</v>
      </c>
      <c r="G50" t="s">
        <v>572</v>
      </c>
      <c r="K50">
        <v>49</v>
      </c>
      <c r="L50" t="s">
        <v>1534</v>
      </c>
      <c r="P50">
        <v>49</v>
      </c>
      <c r="Q50" t="s">
        <v>61</v>
      </c>
      <c r="U50">
        <v>49</v>
      </c>
      <c r="V50" t="s">
        <v>632</v>
      </c>
      <c r="Z50">
        <v>49</v>
      </c>
      <c r="AA50" t="s">
        <v>61</v>
      </c>
      <c r="AE50">
        <v>49</v>
      </c>
      <c r="AF50" t="s">
        <v>1495</v>
      </c>
      <c r="AJ50">
        <v>49</v>
      </c>
      <c r="AK50" t="s">
        <v>1495</v>
      </c>
      <c r="AO50">
        <v>49</v>
      </c>
      <c r="AP50" t="s">
        <v>1106</v>
      </c>
      <c r="AT50">
        <v>49</v>
      </c>
      <c r="AU50" t="s">
        <v>592</v>
      </c>
      <c r="AY50">
        <v>49</v>
      </c>
      <c r="AZ50" t="s">
        <v>1495</v>
      </c>
      <c r="BD50">
        <v>49</v>
      </c>
      <c r="BE50" t="s">
        <v>1751</v>
      </c>
      <c r="BI50">
        <v>49</v>
      </c>
      <c r="BJ50" t="s">
        <v>572</v>
      </c>
      <c r="BN50">
        <v>49</v>
      </c>
      <c r="BO50" t="s">
        <v>1497</v>
      </c>
      <c r="BS50">
        <v>49</v>
      </c>
      <c r="BT50" t="s">
        <v>1534</v>
      </c>
      <c r="BX50">
        <v>49</v>
      </c>
      <c r="BY50" t="s">
        <v>1497</v>
      </c>
      <c r="CC50">
        <v>49</v>
      </c>
      <c r="CD50" t="s">
        <v>1497</v>
      </c>
      <c r="CH50">
        <v>49</v>
      </c>
      <c r="CI50" t="s">
        <v>1495</v>
      </c>
      <c r="CM50">
        <v>49</v>
      </c>
      <c r="CN50" t="s">
        <v>1106</v>
      </c>
      <c r="CR50">
        <v>49</v>
      </c>
      <c r="CS50" t="s">
        <v>1495</v>
      </c>
      <c r="CW50">
        <v>49</v>
      </c>
      <c r="CX50" t="s">
        <v>1495</v>
      </c>
      <c r="DB50">
        <v>49</v>
      </c>
      <c r="DC50" t="s">
        <v>592</v>
      </c>
      <c r="DG50">
        <v>49</v>
      </c>
      <c r="DH50" t="s">
        <v>1534</v>
      </c>
      <c r="DL50">
        <v>49</v>
      </c>
      <c r="DM50" t="s">
        <v>1495</v>
      </c>
      <c r="DQ50">
        <v>49</v>
      </c>
      <c r="DR50" t="s">
        <v>1497</v>
      </c>
      <c r="DV50">
        <v>49</v>
      </c>
      <c r="DW50" t="s">
        <v>1386</v>
      </c>
      <c r="DX50">
        <v>1</v>
      </c>
      <c r="DY50">
        <v>8</v>
      </c>
      <c r="DZ50" t="s">
        <v>188</v>
      </c>
    </row>
    <row r="51" spans="1:130" x14ac:dyDescent="0.15">
      <c r="A51">
        <v>50</v>
      </c>
      <c r="B51" t="s">
        <v>188</v>
      </c>
      <c r="F51">
        <v>50</v>
      </c>
      <c r="G51" t="s">
        <v>592</v>
      </c>
      <c r="K51">
        <v>50</v>
      </c>
      <c r="L51" t="s">
        <v>1495</v>
      </c>
      <c r="P51">
        <v>50</v>
      </c>
      <c r="Q51" t="s">
        <v>1497</v>
      </c>
      <c r="U51">
        <v>50</v>
      </c>
      <c r="V51" t="s">
        <v>1534</v>
      </c>
      <c r="Z51">
        <v>50</v>
      </c>
      <c r="AA51" t="s">
        <v>1497</v>
      </c>
      <c r="AE51">
        <v>50</v>
      </c>
      <c r="AF51" t="s">
        <v>572</v>
      </c>
      <c r="AJ51">
        <v>50</v>
      </c>
      <c r="AK51" t="s">
        <v>572</v>
      </c>
      <c r="AO51">
        <v>50</v>
      </c>
      <c r="AP51" t="s">
        <v>1534</v>
      </c>
      <c r="AT51">
        <v>50</v>
      </c>
      <c r="AU51" t="s">
        <v>61</v>
      </c>
      <c r="AY51">
        <v>50</v>
      </c>
      <c r="AZ51" t="s">
        <v>572</v>
      </c>
      <c r="BD51">
        <v>50</v>
      </c>
      <c r="BE51" t="s">
        <v>188</v>
      </c>
      <c r="BI51">
        <v>50</v>
      </c>
      <c r="BJ51" t="s">
        <v>592</v>
      </c>
      <c r="BN51">
        <v>50</v>
      </c>
      <c r="BO51" t="s">
        <v>1751</v>
      </c>
      <c r="BS51">
        <v>50</v>
      </c>
      <c r="BT51" t="s">
        <v>1495</v>
      </c>
      <c r="BX51">
        <v>50</v>
      </c>
      <c r="BY51" t="s">
        <v>1751</v>
      </c>
      <c r="CC51">
        <v>50</v>
      </c>
      <c r="CD51" t="s">
        <v>1751</v>
      </c>
      <c r="CH51">
        <v>50</v>
      </c>
      <c r="CI51" t="s">
        <v>572</v>
      </c>
      <c r="CM51">
        <v>50</v>
      </c>
      <c r="CN51" t="s">
        <v>1534</v>
      </c>
      <c r="CR51">
        <v>50</v>
      </c>
      <c r="CS51" t="s">
        <v>572</v>
      </c>
      <c r="CW51">
        <v>50</v>
      </c>
      <c r="CX51" t="s">
        <v>572</v>
      </c>
      <c r="DB51">
        <v>50</v>
      </c>
      <c r="DC51" t="s">
        <v>1497</v>
      </c>
      <c r="DG51">
        <v>50</v>
      </c>
      <c r="DH51" t="s">
        <v>572</v>
      </c>
      <c r="DL51">
        <v>50</v>
      </c>
      <c r="DM51" t="s">
        <v>572</v>
      </c>
      <c r="DQ51">
        <v>50</v>
      </c>
      <c r="DR51" t="s">
        <v>1751</v>
      </c>
      <c r="DV51">
        <v>50</v>
      </c>
      <c r="DW51" t="s">
        <v>124</v>
      </c>
      <c r="DX51">
        <v>1</v>
      </c>
      <c r="DY51">
        <v>8</v>
      </c>
      <c r="DZ51" t="s">
        <v>43</v>
      </c>
    </row>
    <row r="52" spans="1:130" x14ac:dyDescent="0.15">
      <c r="A52">
        <v>51</v>
      </c>
      <c r="B52" t="s">
        <v>43</v>
      </c>
      <c r="F52">
        <v>51</v>
      </c>
      <c r="G52" t="s">
        <v>1497</v>
      </c>
      <c r="K52">
        <v>51</v>
      </c>
      <c r="L52" t="s">
        <v>572</v>
      </c>
      <c r="P52">
        <v>51</v>
      </c>
      <c r="Q52" t="s">
        <v>1751</v>
      </c>
      <c r="U52">
        <v>51</v>
      </c>
      <c r="V52" t="s">
        <v>1495</v>
      </c>
      <c r="Z52">
        <v>51</v>
      </c>
      <c r="AA52" t="s">
        <v>1751</v>
      </c>
      <c r="AE52">
        <v>51</v>
      </c>
      <c r="AF52" t="s">
        <v>592</v>
      </c>
      <c r="AJ52">
        <v>51</v>
      </c>
      <c r="AK52" t="s">
        <v>1497</v>
      </c>
      <c r="AO52">
        <v>51</v>
      </c>
      <c r="AP52" t="s">
        <v>1495</v>
      </c>
      <c r="AT52">
        <v>51</v>
      </c>
      <c r="AU52" t="s">
        <v>1497</v>
      </c>
      <c r="AY52">
        <v>51</v>
      </c>
      <c r="AZ52" t="s">
        <v>592</v>
      </c>
      <c r="BD52">
        <v>51</v>
      </c>
      <c r="BE52" t="s">
        <v>43</v>
      </c>
      <c r="BI52">
        <v>51</v>
      </c>
      <c r="BJ52" t="s">
        <v>1497</v>
      </c>
      <c r="BN52">
        <v>51</v>
      </c>
      <c r="BO52" t="s">
        <v>188</v>
      </c>
      <c r="BS52">
        <v>51</v>
      </c>
      <c r="BT52" t="s">
        <v>572</v>
      </c>
      <c r="BX52">
        <v>51</v>
      </c>
      <c r="BY52" t="s">
        <v>188</v>
      </c>
      <c r="CC52">
        <v>51</v>
      </c>
      <c r="CD52" t="s">
        <v>188</v>
      </c>
      <c r="CH52">
        <v>51</v>
      </c>
      <c r="CI52" t="s">
        <v>592</v>
      </c>
      <c r="CM52">
        <v>51</v>
      </c>
      <c r="CN52" t="s">
        <v>1495</v>
      </c>
      <c r="CR52">
        <v>51</v>
      </c>
      <c r="CS52" t="s">
        <v>592</v>
      </c>
      <c r="CW52">
        <v>51</v>
      </c>
      <c r="CX52" t="s">
        <v>592</v>
      </c>
      <c r="DB52">
        <v>51</v>
      </c>
      <c r="DC52" t="s">
        <v>1751</v>
      </c>
      <c r="DG52">
        <v>51</v>
      </c>
      <c r="DH52" t="s">
        <v>1497</v>
      </c>
      <c r="DL52">
        <v>51</v>
      </c>
      <c r="DM52" t="s">
        <v>592</v>
      </c>
      <c r="DQ52">
        <v>51</v>
      </c>
      <c r="DR52" t="s">
        <v>188</v>
      </c>
      <c r="DV52">
        <v>51</v>
      </c>
      <c r="DW52" t="s">
        <v>620</v>
      </c>
      <c r="DX52">
        <v>1</v>
      </c>
      <c r="DY52">
        <v>8</v>
      </c>
      <c r="DZ52" t="s">
        <v>1265</v>
      </c>
    </row>
    <row r="53" spans="1:130" x14ac:dyDescent="0.15">
      <c r="A53">
        <v>52</v>
      </c>
      <c r="B53" t="s">
        <v>1265</v>
      </c>
      <c r="F53">
        <v>52</v>
      </c>
      <c r="G53" t="s">
        <v>1751</v>
      </c>
      <c r="K53">
        <v>52</v>
      </c>
      <c r="L53" t="s">
        <v>592</v>
      </c>
      <c r="P53">
        <v>52</v>
      </c>
      <c r="Q53" t="s">
        <v>188</v>
      </c>
      <c r="U53">
        <v>52</v>
      </c>
      <c r="V53" t="s">
        <v>572</v>
      </c>
      <c r="Z53">
        <v>52</v>
      </c>
      <c r="AA53" t="s">
        <v>188</v>
      </c>
      <c r="AE53">
        <v>52</v>
      </c>
      <c r="AF53" t="s">
        <v>1497</v>
      </c>
      <c r="AJ53">
        <v>52</v>
      </c>
      <c r="AK53" t="s">
        <v>1751</v>
      </c>
      <c r="AO53">
        <v>52</v>
      </c>
      <c r="AP53" t="s">
        <v>572</v>
      </c>
      <c r="AT53">
        <v>52</v>
      </c>
      <c r="AU53" t="s">
        <v>1751</v>
      </c>
      <c r="AY53">
        <v>52</v>
      </c>
      <c r="AZ53" t="s">
        <v>1497</v>
      </c>
      <c r="BD53">
        <v>52</v>
      </c>
      <c r="BE53" t="s">
        <v>1265</v>
      </c>
      <c r="BI53">
        <v>52</v>
      </c>
      <c r="BJ53" t="s">
        <v>1751</v>
      </c>
      <c r="BN53">
        <v>52</v>
      </c>
      <c r="BO53" t="s">
        <v>43</v>
      </c>
      <c r="BS53">
        <v>52</v>
      </c>
      <c r="BT53" t="s">
        <v>592</v>
      </c>
      <c r="BX53">
        <v>52</v>
      </c>
      <c r="BY53" t="s">
        <v>43</v>
      </c>
      <c r="CC53">
        <v>52</v>
      </c>
      <c r="CD53" t="s">
        <v>43</v>
      </c>
      <c r="CH53">
        <v>52</v>
      </c>
      <c r="CI53" t="s">
        <v>1497</v>
      </c>
      <c r="CM53">
        <v>52</v>
      </c>
      <c r="CN53" t="s">
        <v>572</v>
      </c>
      <c r="CR53">
        <v>52</v>
      </c>
      <c r="CS53" t="s">
        <v>1497</v>
      </c>
      <c r="CW53">
        <v>52</v>
      </c>
      <c r="CX53" t="s">
        <v>1497</v>
      </c>
      <c r="DB53">
        <v>52</v>
      </c>
      <c r="DC53" t="s">
        <v>43</v>
      </c>
      <c r="DG53">
        <v>52</v>
      </c>
      <c r="DH53" t="s">
        <v>1751</v>
      </c>
      <c r="DL53">
        <v>52</v>
      </c>
      <c r="DM53" t="s">
        <v>1497</v>
      </c>
      <c r="DQ53">
        <v>52</v>
      </c>
      <c r="DR53" t="s">
        <v>43</v>
      </c>
      <c r="DV53">
        <v>52</v>
      </c>
      <c r="DW53" t="s">
        <v>418</v>
      </c>
      <c r="DX53">
        <v>1</v>
      </c>
      <c r="DY53">
        <v>8</v>
      </c>
      <c r="DZ53" t="s">
        <v>842</v>
      </c>
    </row>
    <row r="54" spans="1:130" x14ac:dyDescent="0.15">
      <c r="A54">
        <v>53</v>
      </c>
      <c r="B54" t="s">
        <v>842</v>
      </c>
      <c r="F54">
        <v>53</v>
      </c>
      <c r="G54" t="s">
        <v>188</v>
      </c>
      <c r="K54">
        <v>53</v>
      </c>
      <c r="L54" t="s">
        <v>1497</v>
      </c>
      <c r="P54">
        <v>53</v>
      </c>
      <c r="Q54" t="s">
        <v>43</v>
      </c>
      <c r="U54">
        <v>53</v>
      </c>
      <c r="V54" t="s">
        <v>592</v>
      </c>
      <c r="Z54">
        <v>53</v>
      </c>
      <c r="AA54" t="s">
        <v>43</v>
      </c>
      <c r="AE54">
        <v>53</v>
      </c>
      <c r="AF54" t="s">
        <v>1751</v>
      </c>
      <c r="AJ54">
        <v>53</v>
      </c>
      <c r="AK54" t="s">
        <v>188</v>
      </c>
      <c r="AO54">
        <v>53</v>
      </c>
      <c r="AP54" t="s">
        <v>592</v>
      </c>
      <c r="AT54">
        <v>53</v>
      </c>
      <c r="AU54" t="s">
        <v>188</v>
      </c>
      <c r="AY54">
        <v>53</v>
      </c>
      <c r="AZ54" t="s">
        <v>1751</v>
      </c>
      <c r="BD54">
        <v>53</v>
      </c>
      <c r="BE54" t="s">
        <v>842</v>
      </c>
      <c r="BI54">
        <v>53</v>
      </c>
      <c r="BJ54" t="s">
        <v>188</v>
      </c>
      <c r="BN54">
        <v>53</v>
      </c>
      <c r="BO54" t="s">
        <v>1265</v>
      </c>
      <c r="BS54">
        <v>53</v>
      </c>
      <c r="BT54" t="s">
        <v>1497</v>
      </c>
      <c r="BX54">
        <v>53</v>
      </c>
      <c r="BY54" t="s">
        <v>1265</v>
      </c>
      <c r="CC54">
        <v>53</v>
      </c>
      <c r="CD54" t="s">
        <v>1265</v>
      </c>
      <c r="CH54">
        <v>53</v>
      </c>
      <c r="CI54" t="s">
        <v>188</v>
      </c>
      <c r="CM54">
        <v>53</v>
      </c>
      <c r="CN54" t="s">
        <v>592</v>
      </c>
      <c r="CR54">
        <v>53</v>
      </c>
      <c r="CS54" t="s">
        <v>1751</v>
      </c>
      <c r="CW54">
        <v>53</v>
      </c>
      <c r="CX54" t="s">
        <v>1751</v>
      </c>
      <c r="DB54">
        <v>53</v>
      </c>
      <c r="DC54" t="s">
        <v>1265</v>
      </c>
      <c r="DG54">
        <v>53</v>
      </c>
      <c r="DH54" t="s">
        <v>188</v>
      </c>
      <c r="DL54">
        <v>53</v>
      </c>
      <c r="DM54" t="s">
        <v>1751</v>
      </c>
      <c r="DQ54">
        <v>53</v>
      </c>
      <c r="DR54" t="s">
        <v>1265</v>
      </c>
      <c r="DV54">
        <v>53</v>
      </c>
      <c r="DW54" t="s">
        <v>53</v>
      </c>
      <c r="DX54">
        <v>1</v>
      </c>
      <c r="DY54">
        <v>8</v>
      </c>
      <c r="DZ54" t="s">
        <v>1181</v>
      </c>
    </row>
    <row r="55" spans="1:130" x14ac:dyDescent="0.15">
      <c r="A55">
        <v>54</v>
      </c>
      <c r="B55" t="s">
        <v>1181</v>
      </c>
      <c r="F55">
        <v>54</v>
      </c>
      <c r="G55" t="s">
        <v>1265</v>
      </c>
      <c r="K55">
        <v>54</v>
      </c>
      <c r="L55" t="s">
        <v>1751</v>
      </c>
      <c r="P55">
        <v>54</v>
      </c>
      <c r="Q55" t="s">
        <v>1265</v>
      </c>
      <c r="U55">
        <v>54</v>
      </c>
      <c r="V55" t="s">
        <v>1497</v>
      </c>
      <c r="Z55">
        <v>54</v>
      </c>
      <c r="AA55" t="s">
        <v>1265</v>
      </c>
      <c r="AE55">
        <v>54</v>
      </c>
      <c r="AF55" t="s">
        <v>188</v>
      </c>
      <c r="AJ55">
        <v>54</v>
      </c>
      <c r="AK55" t="s">
        <v>43</v>
      </c>
      <c r="AO55">
        <v>54</v>
      </c>
      <c r="AP55" t="s">
        <v>1751</v>
      </c>
      <c r="AT55">
        <v>54</v>
      </c>
      <c r="AU55" t="s">
        <v>1265</v>
      </c>
      <c r="AY55">
        <v>54</v>
      </c>
      <c r="AZ55" t="s">
        <v>188</v>
      </c>
      <c r="BD55">
        <v>54</v>
      </c>
      <c r="BE55" t="s">
        <v>1181</v>
      </c>
      <c r="BI55">
        <v>54</v>
      </c>
      <c r="BJ55" t="s">
        <v>43</v>
      </c>
      <c r="BN55">
        <v>54</v>
      </c>
      <c r="BO55" t="s">
        <v>842</v>
      </c>
      <c r="BS55">
        <v>54</v>
      </c>
      <c r="BT55" t="s">
        <v>1751</v>
      </c>
      <c r="BX55">
        <v>54</v>
      </c>
      <c r="BY55" t="s">
        <v>842</v>
      </c>
      <c r="CC55">
        <v>54</v>
      </c>
      <c r="CD55" t="s">
        <v>842</v>
      </c>
      <c r="CH55">
        <v>54</v>
      </c>
      <c r="CI55" t="s">
        <v>1265</v>
      </c>
      <c r="CM55">
        <v>54</v>
      </c>
      <c r="CN55" t="s">
        <v>1497</v>
      </c>
      <c r="CR55">
        <v>54</v>
      </c>
      <c r="CS55" t="s">
        <v>188</v>
      </c>
      <c r="CW55">
        <v>54</v>
      </c>
      <c r="CX55" t="s">
        <v>188</v>
      </c>
      <c r="DB55">
        <v>54</v>
      </c>
      <c r="DC55" t="s">
        <v>842</v>
      </c>
      <c r="DG55">
        <v>54</v>
      </c>
      <c r="DH55" t="s">
        <v>43</v>
      </c>
      <c r="DL55">
        <v>54</v>
      </c>
      <c r="DM55" t="s">
        <v>188</v>
      </c>
      <c r="DQ55">
        <v>54</v>
      </c>
      <c r="DR55" t="s">
        <v>842</v>
      </c>
      <c r="DV55">
        <v>54</v>
      </c>
      <c r="DW55" t="s">
        <v>1106</v>
      </c>
      <c r="DX55">
        <v>1</v>
      </c>
      <c r="DY55">
        <v>8</v>
      </c>
      <c r="DZ55" t="s">
        <v>28</v>
      </c>
    </row>
    <row r="56" spans="1:130" x14ac:dyDescent="0.15">
      <c r="A56">
        <v>55</v>
      </c>
      <c r="B56" t="s">
        <v>28</v>
      </c>
      <c r="F56">
        <v>55</v>
      </c>
      <c r="G56" t="s">
        <v>842</v>
      </c>
      <c r="K56">
        <v>55</v>
      </c>
      <c r="L56" t="s">
        <v>188</v>
      </c>
      <c r="P56">
        <v>55</v>
      </c>
      <c r="Q56" t="s">
        <v>842</v>
      </c>
      <c r="U56">
        <v>55</v>
      </c>
      <c r="V56" t="s">
        <v>1751</v>
      </c>
      <c r="Z56">
        <v>55</v>
      </c>
      <c r="AA56" t="s">
        <v>842</v>
      </c>
      <c r="AE56">
        <v>55</v>
      </c>
      <c r="AF56" t="s">
        <v>43</v>
      </c>
      <c r="AJ56">
        <v>55</v>
      </c>
      <c r="AK56" t="s">
        <v>1265</v>
      </c>
      <c r="AO56">
        <v>55</v>
      </c>
      <c r="AP56" t="s">
        <v>188</v>
      </c>
      <c r="AT56">
        <v>55</v>
      </c>
      <c r="AU56" t="s">
        <v>842</v>
      </c>
      <c r="AY56">
        <v>55</v>
      </c>
      <c r="AZ56" t="s">
        <v>1265</v>
      </c>
      <c r="BD56">
        <v>55</v>
      </c>
      <c r="BE56" t="s">
        <v>28</v>
      </c>
      <c r="BI56">
        <v>55</v>
      </c>
      <c r="BJ56" t="s">
        <v>1265</v>
      </c>
      <c r="BN56">
        <v>55</v>
      </c>
      <c r="BO56" t="s">
        <v>1181</v>
      </c>
      <c r="BS56">
        <v>55</v>
      </c>
      <c r="BT56" t="s">
        <v>188</v>
      </c>
      <c r="BX56">
        <v>55</v>
      </c>
      <c r="BY56" t="s">
        <v>1181</v>
      </c>
      <c r="CC56">
        <v>55</v>
      </c>
      <c r="CD56" t="s">
        <v>1181</v>
      </c>
      <c r="CH56">
        <v>55</v>
      </c>
      <c r="CI56" t="s">
        <v>842</v>
      </c>
      <c r="CM56">
        <v>55</v>
      </c>
      <c r="CN56" t="s">
        <v>1751</v>
      </c>
      <c r="CR56">
        <v>55</v>
      </c>
      <c r="CS56" t="s">
        <v>1265</v>
      </c>
      <c r="CW56">
        <v>55</v>
      </c>
      <c r="CX56" t="s">
        <v>1265</v>
      </c>
      <c r="DB56">
        <v>55</v>
      </c>
      <c r="DC56" t="s">
        <v>1181</v>
      </c>
      <c r="DG56">
        <v>55</v>
      </c>
      <c r="DH56" t="s">
        <v>1265</v>
      </c>
      <c r="DL56">
        <v>55</v>
      </c>
      <c r="DM56" t="s">
        <v>1265</v>
      </c>
      <c r="DQ56">
        <v>55</v>
      </c>
      <c r="DR56" t="s">
        <v>1181</v>
      </c>
      <c r="DV56">
        <v>55</v>
      </c>
      <c r="DW56" t="s">
        <v>1534</v>
      </c>
      <c r="DX56">
        <v>1</v>
      </c>
      <c r="DY56">
        <v>8</v>
      </c>
      <c r="DZ56" t="s">
        <v>57</v>
      </c>
    </row>
    <row r="57" spans="1:130" x14ac:dyDescent="0.15">
      <c r="A57">
        <v>56</v>
      </c>
      <c r="B57" t="s">
        <v>57</v>
      </c>
      <c r="F57">
        <v>56</v>
      </c>
      <c r="G57" t="s">
        <v>1181</v>
      </c>
      <c r="K57">
        <v>56</v>
      </c>
      <c r="L57" t="s">
        <v>1265</v>
      </c>
      <c r="P57">
        <v>56</v>
      </c>
      <c r="Q57" t="s">
        <v>1181</v>
      </c>
      <c r="U57">
        <v>56</v>
      </c>
      <c r="V57" t="s">
        <v>188</v>
      </c>
      <c r="Z57">
        <v>56</v>
      </c>
      <c r="AA57" t="s">
        <v>1181</v>
      </c>
      <c r="AE57">
        <v>56</v>
      </c>
      <c r="AF57" t="s">
        <v>1265</v>
      </c>
      <c r="AJ57">
        <v>56</v>
      </c>
      <c r="AK57" t="s">
        <v>842</v>
      </c>
      <c r="AO57">
        <v>56</v>
      </c>
      <c r="AP57" t="s">
        <v>43</v>
      </c>
      <c r="AT57">
        <v>56</v>
      </c>
      <c r="AU57" t="s">
        <v>1181</v>
      </c>
      <c r="AY57">
        <v>56</v>
      </c>
      <c r="AZ57" t="s">
        <v>842</v>
      </c>
      <c r="BD57">
        <v>56</v>
      </c>
      <c r="BE57" t="s">
        <v>57</v>
      </c>
      <c r="BI57">
        <v>56</v>
      </c>
      <c r="BJ57" t="s">
        <v>842</v>
      </c>
      <c r="BN57">
        <v>56</v>
      </c>
      <c r="BO57" t="s">
        <v>28</v>
      </c>
      <c r="BS57">
        <v>56</v>
      </c>
      <c r="BT57" t="s">
        <v>842</v>
      </c>
      <c r="BX57">
        <v>56</v>
      </c>
      <c r="BY57" t="s">
        <v>57</v>
      </c>
      <c r="CC57">
        <v>56</v>
      </c>
      <c r="CD57" t="s">
        <v>57</v>
      </c>
      <c r="CH57">
        <v>56</v>
      </c>
      <c r="CI57" t="s">
        <v>1181</v>
      </c>
      <c r="CM57">
        <v>56</v>
      </c>
      <c r="CN57" t="s">
        <v>188</v>
      </c>
      <c r="CR57">
        <v>56</v>
      </c>
      <c r="CS57" t="s">
        <v>842</v>
      </c>
      <c r="CW57">
        <v>56</v>
      </c>
      <c r="CX57" t="s">
        <v>842</v>
      </c>
      <c r="DB57">
        <v>56</v>
      </c>
      <c r="DC57" t="s">
        <v>28</v>
      </c>
      <c r="DG57">
        <v>56</v>
      </c>
      <c r="DH57" t="s">
        <v>842</v>
      </c>
      <c r="DL57">
        <v>56</v>
      </c>
      <c r="DM57" t="s">
        <v>842</v>
      </c>
      <c r="DQ57">
        <v>56</v>
      </c>
      <c r="DR57" t="s">
        <v>28</v>
      </c>
      <c r="DV57">
        <v>56</v>
      </c>
      <c r="DW57" t="s">
        <v>1495</v>
      </c>
      <c r="DX57">
        <v>1</v>
      </c>
      <c r="DY57">
        <v>8</v>
      </c>
      <c r="DZ57" t="s">
        <v>60</v>
      </c>
    </row>
    <row r="58" spans="1:130" x14ac:dyDescent="0.15">
      <c r="A58">
        <v>57</v>
      </c>
      <c r="B58" t="s">
        <v>60</v>
      </c>
      <c r="F58">
        <v>57</v>
      </c>
      <c r="G58" t="s">
        <v>57</v>
      </c>
      <c r="K58">
        <v>57</v>
      </c>
      <c r="L58" t="s">
        <v>842</v>
      </c>
      <c r="P58">
        <v>57</v>
      </c>
      <c r="Q58" t="s">
        <v>28</v>
      </c>
      <c r="U58">
        <v>57</v>
      </c>
      <c r="V58" t="s">
        <v>43</v>
      </c>
      <c r="Z58">
        <v>57</v>
      </c>
      <c r="AA58" t="s">
        <v>28</v>
      </c>
      <c r="AE58">
        <v>57</v>
      </c>
      <c r="AF58" t="s">
        <v>842</v>
      </c>
      <c r="AJ58">
        <v>57</v>
      </c>
      <c r="AK58" t="s">
        <v>1181</v>
      </c>
      <c r="AO58">
        <v>57</v>
      </c>
      <c r="AP58" t="s">
        <v>1265</v>
      </c>
      <c r="AT58">
        <v>57</v>
      </c>
      <c r="AU58" t="s">
        <v>28</v>
      </c>
      <c r="AY58">
        <v>57</v>
      </c>
      <c r="AZ58" t="s">
        <v>1181</v>
      </c>
      <c r="BD58">
        <v>57</v>
      </c>
      <c r="BE58" t="s">
        <v>60</v>
      </c>
      <c r="BI58">
        <v>57</v>
      </c>
      <c r="BJ58" t="s">
        <v>1181</v>
      </c>
      <c r="BN58">
        <v>57</v>
      </c>
      <c r="BO58" t="s">
        <v>57</v>
      </c>
      <c r="BS58">
        <v>57</v>
      </c>
      <c r="BT58" t="s">
        <v>1181</v>
      </c>
      <c r="BX58">
        <v>57</v>
      </c>
      <c r="BY58" t="s">
        <v>60</v>
      </c>
      <c r="CC58">
        <v>57</v>
      </c>
      <c r="CD58" t="s">
        <v>60</v>
      </c>
      <c r="CH58">
        <v>57</v>
      </c>
      <c r="CI58" t="s">
        <v>57</v>
      </c>
      <c r="CM58">
        <v>57</v>
      </c>
      <c r="CN58" t="s">
        <v>1265</v>
      </c>
      <c r="CR58">
        <v>57</v>
      </c>
      <c r="CS58" t="s">
        <v>1181</v>
      </c>
      <c r="CW58">
        <v>57</v>
      </c>
      <c r="CX58" t="s">
        <v>1181</v>
      </c>
      <c r="DB58">
        <v>57</v>
      </c>
      <c r="DC58" t="s">
        <v>57</v>
      </c>
      <c r="DG58">
        <v>57</v>
      </c>
      <c r="DH58" t="s">
        <v>1181</v>
      </c>
      <c r="DL58">
        <v>57</v>
      </c>
      <c r="DM58" t="s">
        <v>57</v>
      </c>
      <c r="DQ58">
        <v>57</v>
      </c>
      <c r="DR58" t="s">
        <v>57</v>
      </c>
      <c r="DV58">
        <v>57</v>
      </c>
      <c r="DW58" t="s">
        <v>1497</v>
      </c>
      <c r="DX58">
        <v>1</v>
      </c>
      <c r="DY58">
        <v>8</v>
      </c>
      <c r="DZ58" t="s">
        <v>1502</v>
      </c>
    </row>
    <row r="59" spans="1:130" x14ac:dyDescent="0.15">
      <c r="A59">
        <v>58</v>
      </c>
      <c r="B59" t="s">
        <v>1502</v>
      </c>
      <c r="F59">
        <v>58</v>
      </c>
      <c r="G59" t="s">
        <v>1502</v>
      </c>
      <c r="K59">
        <v>58</v>
      </c>
      <c r="L59" t="s">
        <v>1181</v>
      </c>
      <c r="P59">
        <v>58</v>
      </c>
      <c r="Q59" t="s">
        <v>57</v>
      </c>
      <c r="U59">
        <v>58</v>
      </c>
      <c r="V59" t="s">
        <v>1265</v>
      </c>
      <c r="Z59">
        <v>58</v>
      </c>
      <c r="AA59" t="s">
        <v>57</v>
      </c>
      <c r="AE59">
        <v>58</v>
      </c>
      <c r="AF59" t="s">
        <v>1181</v>
      </c>
      <c r="AJ59">
        <v>58</v>
      </c>
      <c r="AK59" t="s">
        <v>28</v>
      </c>
      <c r="AO59">
        <v>58</v>
      </c>
      <c r="AP59" t="s">
        <v>842</v>
      </c>
      <c r="AT59">
        <v>58</v>
      </c>
      <c r="AU59" t="s">
        <v>57</v>
      </c>
      <c r="AY59">
        <v>58</v>
      </c>
      <c r="AZ59" t="s">
        <v>28</v>
      </c>
      <c r="BD59">
        <v>58</v>
      </c>
      <c r="BE59" t="s">
        <v>1502</v>
      </c>
      <c r="BI59">
        <v>58</v>
      </c>
      <c r="BJ59" t="s">
        <v>57</v>
      </c>
      <c r="BN59">
        <v>58</v>
      </c>
      <c r="BO59" t="s">
        <v>60</v>
      </c>
      <c r="BS59">
        <v>58</v>
      </c>
      <c r="BT59" t="s">
        <v>57</v>
      </c>
      <c r="BX59">
        <v>58</v>
      </c>
      <c r="BY59" t="s">
        <v>1502</v>
      </c>
      <c r="CC59">
        <v>58</v>
      </c>
      <c r="CD59" t="s">
        <v>1502</v>
      </c>
      <c r="CH59">
        <v>58</v>
      </c>
      <c r="CI59" t="s">
        <v>60</v>
      </c>
      <c r="CM59">
        <v>58</v>
      </c>
      <c r="CN59" t="s">
        <v>842</v>
      </c>
      <c r="CR59">
        <v>58</v>
      </c>
      <c r="CS59" t="s">
        <v>57</v>
      </c>
      <c r="CW59">
        <v>58</v>
      </c>
      <c r="CX59" t="s">
        <v>57</v>
      </c>
      <c r="DB59">
        <v>58</v>
      </c>
      <c r="DC59" t="s">
        <v>60</v>
      </c>
      <c r="DG59">
        <v>58</v>
      </c>
      <c r="DH59" t="s">
        <v>57</v>
      </c>
      <c r="DL59">
        <v>58</v>
      </c>
      <c r="DM59" t="s">
        <v>60</v>
      </c>
      <c r="DQ59">
        <v>58</v>
      </c>
      <c r="DR59" t="s">
        <v>60</v>
      </c>
      <c r="DV59">
        <v>58</v>
      </c>
      <c r="DW59" t="s">
        <v>1751</v>
      </c>
      <c r="DX59">
        <v>1</v>
      </c>
      <c r="DY59">
        <v>8</v>
      </c>
      <c r="DZ59" t="s">
        <v>1427</v>
      </c>
    </row>
    <row r="60" spans="1:130" x14ac:dyDescent="0.15">
      <c r="A60">
        <v>59</v>
      </c>
      <c r="B60" t="s">
        <v>1427</v>
      </c>
      <c r="F60">
        <v>59</v>
      </c>
      <c r="G60" t="s">
        <v>1427</v>
      </c>
      <c r="K60">
        <v>59</v>
      </c>
      <c r="L60" t="s">
        <v>57</v>
      </c>
      <c r="P60">
        <v>59</v>
      </c>
      <c r="Q60" t="s">
        <v>1502</v>
      </c>
      <c r="U60">
        <v>59</v>
      </c>
      <c r="V60" t="s">
        <v>1181</v>
      </c>
      <c r="Z60">
        <v>59</v>
      </c>
      <c r="AA60" t="s">
        <v>60</v>
      </c>
      <c r="AE60">
        <v>59</v>
      </c>
      <c r="AF60" t="s">
        <v>57</v>
      </c>
      <c r="AJ60">
        <v>59</v>
      </c>
      <c r="AK60" t="s">
        <v>57</v>
      </c>
      <c r="AO60">
        <v>59</v>
      </c>
      <c r="AP60" t="s">
        <v>57</v>
      </c>
      <c r="AT60">
        <v>59</v>
      </c>
      <c r="AU60" t="s">
        <v>60</v>
      </c>
      <c r="AY60">
        <v>59</v>
      </c>
      <c r="AZ60" t="s">
        <v>57</v>
      </c>
      <c r="BD60">
        <v>59</v>
      </c>
      <c r="BE60" t="s">
        <v>1427</v>
      </c>
      <c r="BI60">
        <v>59</v>
      </c>
      <c r="BJ60" t="s">
        <v>60</v>
      </c>
      <c r="BN60">
        <v>59</v>
      </c>
      <c r="BO60" t="s">
        <v>1502</v>
      </c>
      <c r="BS60">
        <v>59</v>
      </c>
      <c r="BT60" t="s">
        <v>60</v>
      </c>
      <c r="BX60">
        <v>59</v>
      </c>
      <c r="BY60" t="s">
        <v>1427</v>
      </c>
      <c r="CC60">
        <v>59</v>
      </c>
      <c r="CD60" t="s">
        <v>1427</v>
      </c>
      <c r="CH60">
        <v>59</v>
      </c>
      <c r="CI60" t="s">
        <v>1427</v>
      </c>
      <c r="CM60">
        <v>59</v>
      </c>
      <c r="CN60" t="s">
        <v>1181</v>
      </c>
      <c r="CR60">
        <v>59</v>
      </c>
      <c r="CS60" t="s">
        <v>60</v>
      </c>
      <c r="CW60">
        <v>59</v>
      </c>
      <c r="CX60" t="s">
        <v>1502</v>
      </c>
      <c r="DB60">
        <v>59</v>
      </c>
      <c r="DC60" t="s">
        <v>1502</v>
      </c>
      <c r="DG60">
        <v>59</v>
      </c>
      <c r="DH60" t="s">
        <v>60</v>
      </c>
      <c r="DL60">
        <v>59</v>
      </c>
      <c r="DM60" t="s">
        <v>1502</v>
      </c>
      <c r="DQ60">
        <v>59</v>
      </c>
      <c r="DR60" t="s">
        <v>1502</v>
      </c>
      <c r="DV60">
        <v>59</v>
      </c>
      <c r="DW60" t="s">
        <v>188</v>
      </c>
      <c r="DX60">
        <v>1</v>
      </c>
      <c r="DY60">
        <v>8</v>
      </c>
      <c r="DZ60" t="s">
        <v>56</v>
      </c>
    </row>
    <row r="61" spans="1:130" x14ac:dyDescent="0.15">
      <c r="A61">
        <v>60</v>
      </c>
      <c r="B61" t="s">
        <v>56</v>
      </c>
      <c r="F61">
        <v>60</v>
      </c>
      <c r="G61" t="s">
        <v>56</v>
      </c>
      <c r="K61">
        <v>60</v>
      </c>
      <c r="L61" t="s">
        <v>1502</v>
      </c>
      <c r="P61">
        <v>60</v>
      </c>
      <c r="Q61" t="s">
        <v>1427</v>
      </c>
      <c r="U61">
        <v>60</v>
      </c>
      <c r="V61" t="s">
        <v>1502</v>
      </c>
      <c r="Z61">
        <v>60</v>
      </c>
      <c r="AA61" t="s">
        <v>1502</v>
      </c>
      <c r="AE61">
        <v>60</v>
      </c>
      <c r="AF61" t="s">
        <v>1502</v>
      </c>
      <c r="AJ61">
        <v>60</v>
      </c>
      <c r="AK61" t="s">
        <v>1502</v>
      </c>
      <c r="AO61">
        <v>60</v>
      </c>
      <c r="AP61" t="s">
        <v>60</v>
      </c>
      <c r="AT61">
        <v>60</v>
      </c>
      <c r="AU61" t="s">
        <v>1502</v>
      </c>
      <c r="AY61">
        <v>60</v>
      </c>
      <c r="AZ61" t="s">
        <v>1502</v>
      </c>
      <c r="BD61">
        <v>60</v>
      </c>
      <c r="BE61" t="s">
        <v>56</v>
      </c>
      <c r="BI61">
        <v>60</v>
      </c>
      <c r="BJ61" t="s">
        <v>1502</v>
      </c>
      <c r="BN61">
        <v>60</v>
      </c>
      <c r="BO61" t="s">
        <v>1427</v>
      </c>
      <c r="BS61">
        <v>60</v>
      </c>
      <c r="BT61" t="s">
        <v>1502</v>
      </c>
      <c r="BX61">
        <v>60</v>
      </c>
      <c r="BY61" t="s">
        <v>56</v>
      </c>
      <c r="CC61">
        <v>60</v>
      </c>
      <c r="CD61" t="s">
        <v>56</v>
      </c>
      <c r="CH61">
        <v>60</v>
      </c>
      <c r="CI61" t="s">
        <v>56</v>
      </c>
      <c r="CM61">
        <v>60</v>
      </c>
      <c r="CN61" t="s">
        <v>57</v>
      </c>
      <c r="CR61">
        <v>60</v>
      </c>
      <c r="CS61" t="s">
        <v>1502</v>
      </c>
      <c r="CW61">
        <v>60</v>
      </c>
      <c r="CX61" t="s">
        <v>1427</v>
      </c>
      <c r="DB61">
        <v>60</v>
      </c>
      <c r="DC61" t="s">
        <v>1427</v>
      </c>
      <c r="DG61">
        <v>60</v>
      </c>
      <c r="DH61" t="s">
        <v>1502</v>
      </c>
      <c r="DL61">
        <v>60</v>
      </c>
      <c r="DM61" t="s">
        <v>1427</v>
      </c>
      <c r="DQ61">
        <v>60</v>
      </c>
      <c r="DR61" t="s">
        <v>1427</v>
      </c>
      <c r="DV61">
        <v>60</v>
      </c>
      <c r="DW61" t="s">
        <v>842</v>
      </c>
      <c r="DX61">
        <v>1</v>
      </c>
      <c r="DY61">
        <v>8</v>
      </c>
      <c r="DZ61" t="s">
        <v>205</v>
      </c>
    </row>
    <row r="62" spans="1:130" x14ac:dyDescent="0.15">
      <c r="A62">
        <v>61</v>
      </c>
      <c r="B62" t="s">
        <v>205</v>
      </c>
      <c r="F62">
        <v>61</v>
      </c>
      <c r="G62" t="s">
        <v>205</v>
      </c>
      <c r="K62">
        <v>61</v>
      </c>
      <c r="L62" t="s">
        <v>1427</v>
      </c>
      <c r="P62">
        <v>61</v>
      </c>
      <c r="Q62" t="s">
        <v>56</v>
      </c>
      <c r="U62">
        <v>61</v>
      </c>
      <c r="V62" t="s">
        <v>1427</v>
      </c>
      <c r="Z62">
        <v>61</v>
      </c>
      <c r="AA62" t="s">
        <v>56</v>
      </c>
      <c r="AE62">
        <v>61</v>
      </c>
      <c r="AF62" t="s">
        <v>1427</v>
      </c>
      <c r="AJ62">
        <v>61</v>
      </c>
      <c r="AK62" t="s">
        <v>1427</v>
      </c>
      <c r="AO62">
        <v>61</v>
      </c>
      <c r="AP62" t="s">
        <v>1502</v>
      </c>
      <c r="AT62">
        <v>61</v>
      </c>
      <c r="AU62" t="s">
        <v>1427</v>
      </c>
      <c r="AY62">
        <v>61</v>
      </c>
      <c r="AZ62" t="s">
        <v>1427</v>
      </c>
      <c r="BD62">
        <v>61</v>
      </c>
      <c r="BE62" t="s">
        <v>205</v>
      </c>
      <c r="BI62">
        <v>61</v>
      </c>
      <c r="BJ62" t="s">
        <v>1427</v>
      </c>
      <c r="BN62">
        <v>61</v>
      </c>
      <c r="BO62" t="s">
        <v>56</v>
      </c>
      <c r="BS62">
        <v>61</v>
      </c>
      <c r="BT62" t="s">
        <v>1427</v>
      </c>
      <c r="BX62">
        <v>61</v>
      </c>
      <c r="BY62" t="s">
        <v>205</v>
      </c>
      <c r="CC62">
        <v>61</v>
      </c>
      <c r="CD62" t="s">
        <v>205</v>
      </c>
      <c r="CH62">
        <v>61</v>
      </c>
      <c r="CI62" t="s">
        <v>205</v>
      </c>
      <c r="CM62">
        <v>61</v>
      </c>
      <c r="CN62" t="s">
        <v>1502</v>
      </c>
      <c r="CR62">
        <v>61</v>
      </c>
      <c r="CS62" t="s">
        <v>1427</v>
      </c>
      <c r="CW62">
        <v>61</v>
      </c>
      <c r="CX62" t="s">
        <v>56</v>
      </c>
      <c r="DB62">
        <v>61</v>
      </c>
      <c r="DC62" t="s">
        <v>56</v>
      </c>
      <c r="DG62">
        <v>61</v>
      </c>
      <c r="DH62" t="s">
        <v>1427</v>
      </c>
      <c r="DL62">
        <v>61</v>
      </c>
      <c r="DM62" t="s">
        <v>56</v>
      </c>
      <c r="DQ62">
        <v>61</v>
      </c>
      <c r="DR62" t="s">
        <v>56</v>
      </c>
      <c r="DV62">
        <v>61</v>
      </c>
      <c r="DW62" t="s">
        <v>57</v>
      </c>
      <c r="DX62">
        <v>1</v>
      </c>
      <c r="DY62">
        <v>8</v>
      </c>
      <c r="DZ62" t="s">
        <v>1105</v>
      </c>
    </row>
    <row r="63" spans="1:130" x14ac:dyDescent="0.15">
      <c r="A63">
        <v>62</v>
      </c>
      <c r="B63" t="s">
        <v>1105</v>
      </c>
      <c r="F63">
        <v>62</v>
      </c>
      <c r="G63" t="s">
        <v>1105</v>
      </c>
      <c r="K63">
        <v>62</v>
      </c>
      <c r="L63" t="s">
        <v>56</v>
      </c>
      <c r="P63">
        <v>62</v>
      </c>
      <c r="Q63" t="s">
        <v>205</v>
      </c>
      <c r="U63">
        <v>62</v>
      </c>
      <c r="V63" t="s">
        <v>205</v>
      </c>
      <c r="Z63">
        <v>62</v>
      </c>
      <c r="AA63" t="s">
        <v>205</v>
      </c>
      <c r="AE63">
        <v>62</v>
      </c>
      <c r="AF63" t="s">
        <v>56</v>
      </c>
      <c r="AJ63">
        <v>62</v>
      </c>
      <c r="AK63" t="s">
        <v>56</v>
      </c>
      <c r="AO63">
        <v>62</v>
      </c>
      <c r="AP63" t="s">
        <v>1427</v>
      </c>
      <c r="AT63">
        <v>62</v>
      </c>
      <c r="AU63" t="s">
        <v>56</v>
      </c>
      <c r="AY63">
        <v>62</v>
      </c>
      <c r="AZ63" t="s">
        <v>56</v>
      </c>
      <c r="BD63">
        <v>62</v>
      </c>
      <c r="BE63" t="s">
        <v>1105</v>
      </c>
      <c r="BI63">
        <v>62</v>
      </c>
      <c r="BJ63" t="s">
        <v>56</v>
      </c>
      <c r="BN63">
        <v>62</v>
      </c>
      <c r="BO63" t="s">
        <v>1105</v>
      </c>
      <c r="BS63">
        <v>62</v>
      </c>
      <c r="BT63" t="s">
        <v>56</v>
      </c>
      <c r="BX63">
        <v>62</v>
      </c>
      <c r="BY63" t="s">
        <v>1105</v>
      </c>
      <c r="CC63">
        <v>62</v>
      </c>
      <c r="CD63" t="s">
        <v>1105</v>
      </c>
      <c r="CH63">
        <v>62</v>
      </c>
      <c r="CI63" t="s">
        <v>1105</v>
      </c>
      <c r="CM63">
        <v>62</v>
      </c>
      <c r="CN63" t="s">
        <v>1427</v>
      </c>
      <c r="CR63">
        <v>62</v>
      </c>
      <c r="CS63" t="s">
        <v>56</v>
      </c>
      <c r="CW63">
        <v>62</v>
      </c>
      <c r="CX63" t="s">
        <v>205</v>
      </c>
      <c r="DB63">
        <v>62</v>
      </c>
      <c r="DC63" t="s">
        <v>1105</v>
      </c>
      <c r="DG63">
        <v>62</v>
      </c>
      <c r="DH63" t="s">
        <v>56</v>
      </c>
      <c r="DL63">
        <v>62</v>
      </c>
      <c r="DM63" t="s">
        <v>1105</v>
      </c>
      <c r="DQ63">
        <v>62</v>
      </c>
      <c r="DR63" t="s">
        <v>1105</v>
      </c>
      <c r="DV63">
        <v>62</v>
      </c>
      <c r="DW63" t="s">
        <v>1502</v>
      </c>
      <c r="DX63">
        <v>1</v>
      </c>
      <c r="DY63">
        <v>8</v>
      </c>
      <c r="DZ63" t="s">
        <v>100</v>
      </c>
    </row>
    <row r="64" spans="1:130" x14ac:dyDescent="0.15">
      <c r="A64">
        <v>63</v>
      </c>
      <c r="B64" t="s">
        <v>100</v>
      </c>
      <c r="F64">
        <v>63</v>
      </c>
      <c r="G64" t="s">
        <v>100</v>
      </c>
      <c r="K64">
        <v>63</v>
      </c>
      <c r="L64" t="s">
        <v>1105</v>
      </c>
      <c r="P64">
        <v>63</v>
      </c>
      <c r="Q64" t="s">
        <v>1105</v>
      </c>
      <c r="U64">
        <v>63</v>
      </c>
      <c r="V64" t="s">
        <v>100</v>
      </c>
      <c r="Z64">
        <v>63</v>
      </c>
      <c r="AA64" t="s">
        <v>1105</v>
      </c>
      <c r="AE64">
        <v>63</v>
      </c>
      <c r="AF64" t="s">
        <v>205</v>
      </c>
      <c r="AJ64">
        <v>63</v>
      </c>
      <c r="AK64" t="s">
        <v>1105</v>
      </c>
      <c r="AO64">
        <v>63</v>
      </c>
      <c r="AP64" t="s">
        <v>56</v>
      </c>
      <c r="AT64">
        <v>63</v>
      </c>
      <c r="AU64" t="s">
        <v>1105</v>
      </c>
      <c r="AY64">
        <v>63</v>
      </c>
      <c r="AZ64" t="s">
        <v>1105</v>
      </c>
      <c r="BD64">
        <v>63</v>
      </c>
      <c r="BE64" t="s">
        <v>100</v>
      </c>
      <c r="BI64">
        <v>63</v>
      </c>
      <c r="BJ64" t="s">
        <v>1105</v>
      </c>
      <c r="BN64">
        <v>63</v>
      </c>
      <c r="BO64" t="s">
        <v>100</v>
      </c>
      <c r="BS64">
        <v>63</v>
      </c>
      <c r="BT64" t="s">
        <v>1105</v>
      </c>
      <c r="BX64">
        <v>63</v>
      </c>
      <c r="BY64" t="s">
        <v>100</v>
      </c>
      <c r="CC64">
        <v>63</v>
      </c>
      <c r="CD64" t="s">
        <v>100</v>
      </c>
      <c r="CH64">
        <v>63</v>
      </c>
      <c r="CI64" t="s">
        <v>100</v>
      </c>
      <c r="CM64">
        <v>63</v>
      </c>
      <c r="CN64" t="s">
        <v>56</v>
      </c>
      <c r="CR64">
        <v>63</v>
      </c>
      <c r="CS64" t="s">
        <v>205</v>
      </c>
      <c r="CW64">
        <v>63</v>
      </c>
      <c r="CX64" t="s">
        <v>1105</v>
      </c>
      <c r="DB64">
        <v>63</v>
      </c>
      <c r="DC64" t="s">
        <v>100</v>
      </c>
      <c r="DG64">
        <v>63</v>
      </c>
      <c r="DH64" t="s">
        <v>205</v>
      </c>
      <c r="DL64">
        <v>63</v>
      </c>
      <c r="DM64" t="s">
        <v>100</v>
      </c>
      <c r="DQ64">
        <v>63</v>
      </c>
      <c r="DR64" t="s">
        <v>100</v>
      </c>
      <c r="DV64">
        <v>63</v>
      </c>
      <c r="DW64" t="s">
        <v>56</v>
      </c>
      <c r="DX64">
        <v>1</v>
      </c>
      <c r="DY64">
        <v>8</v>
      </c>
      <c r="DZ64" t="s">
        <v>566</v>
      </c>
    </row>
    <row r="65" spans="1:130" x14ac:dyDescent="0.15">
      <c r="A65">
        <v>64</v>
      </c>
      <c r="B65" t="s">
        <v>566</v>
      </c>
      <c r="F65">
        <v>64</v>
      </c>
      <c r="G65" t="s">
        <v>566</v>
      </c>
      <c r="K65">
        <v>64</v>
      </c>
      <c r="L65" t="s">
        <v>566</v>
      </c>
      <c r="P65">
        <v>64</v>
      </c>
      <c r="Q65" t="s">
        <v>566</v>
      </c>
      <c r="U65">
        <v>64</v>
      </c>
      <c r="V65" t="s">
        <v>566</v>
      </c>
      <c r="Z65">
        <v>64</v>
      </c>
      <c r="AA65" t="s">
        <v>566</v>
      </c>
      <c r="AE65">
        <v>64</v>
      </c>
      <c r="AF65" t="s">
        <v>1105</v>
      </c>
      <c r="AJ65">
        <v>64</v>
      </c>
      <c r="AK65" t="s">
        <v>566</v>
      </c>
      <c r="AO65">
        <v>64</v>
      </c>
      <c r="AP65" t="s">
        <v>1105</v>
      </c>
      <c r="AT65">
        <v>64</v>
      </c>
      <c r="AU65" t="s">
        <v>566</v>
      </c>
      <c r="AY65">
        <v>64</v>
      </c>
      <c r="AZ65" t="s">
        <v>566</v>
      </c>
      <c r="BD65">
        <v>64</v>
      </c>
      <c r="BE65" t="s">
        <v>566</v>
      </c>
      <c r="BI65">
        <v>64</v>
      </c>
      <c r="BJ65" t="s">
        <v>566</v>
      </c>
      <c r="BN65">
        <v>64</v>
      </c>
      <c r="BO65" t="s">
        <v>566</v>
      </c>
      <c r="BS65">
        <v>64</v>
      </c>
      <c r="BT65" t="s">
        <v>566</v>
      </c>
      <c r="BX65">
        <v>64</v>
      </c>
      <c r="BY65" t="s">
        <v>566</v>
      </c>
      <c r="CC65">
        <v>64</v>
      </c>
      <c r="CD65" t="s">
        <v>566</v>
      </c>
      <c r="CH65">
        <v>64</v>
      </c>
      <c r="CI65" t="s">
        <v>566</v>
      </c>
      <c r="CM65">
        <v>64</v>
      </c>
      <c r="CN65" t="s">
        <v>1105</v>
      </c>
      <c r="CR65">
        <v>64</v>
      </c>
      <c r="CS65" t="s">
        <v>1105</v>
      </c>
      <c r="CW65">
        <v>64</v>
      </c>
      <c r="CX65" t="s">
        <v>100</v>
      </c>
      <c r="DB65">
        <v>64</v>
      </c>
      <c r="DC65" t="s">
        <v>566</v>
      </c>
      <c r="DG65">
        <v>64</v>
      </c>
      <c r="DH65" t="s">
        <v>1105</v>
      </c>
      <c r="DL65">
        <v>64</v>
      </c>
      <c r="DM65" t="s">
        <v>566</v>
      </c>
      <c r="DQ65">
        <v>64</v>
      </c>
      <c r="DR65" t="s">
        <v>566</v>
      </c>
      <c r="DV65">
        <v>64</v>
      </c>
      <c r="DW65" t="s">
        <v>1105</v>
      </c>
      <c r="DX65">
        <v>1</v>
      </c>
      <c r="DY65">
        <v>8</v>
      </c>
      <c r="DZ65" t="s">
        <v>430</v>
      </c>
    </row>
    <row r="66" spans="1:130" x14ac:dyDescent="0.15">
      <c r="A66">
        <v>65</v>
      </c>
      <c r="B66" t="s">
        <v>430</v>
      </c>
      <c r="F66">
        <v>65</v>
      </c>
      <c r="G66" t="s">
        <v>430</v>
      </c>
      <c r="K66">
        <v>65</v>
      </c>
      <c r="L66" t="s">
        <v>430</v>
      </c>
      <c r="P66">
        <v>65</v>
      </c>
      <c r="Q66" t="s">
        <v>430</v>
      </c>
      <c r="U66">
        <v>65</v>
      </c>
      <c r="V66" t="s">
        <v>430</v>
      </c>
      <c r="Z66">
        <v>65</v>
      </c>
      <c r="AA66" t="s">
        <v>430</v>
      </c>
      <c r="AE66">
        <v>65</v>
      </c>
      <c r="AF66" t="s">
        <v>566</v>
      </c>
      <c r="AJ66">
        <v>65</v>
      </c>
      <c r="AK66" t="s">
        <v>430</v>
      </c>
      <c r="AO66">
        <v>65</v>
      </c>
      <c r="AP66" t="s">
        <v>566</v>
      </c>
      <c r="AT66">
        <v>65</v>
      </c>
      <c r="AU66" t="s">
        <v>430</v>
      </c>
      <c r="AY66">
        <v>65</v>
      </c>
      <c r="AZ66" t="s">
        <v>430</v>
      </c>
      <c r="BD66">
        <v>65</v>
      </c>
      <c r="BE66" t="s">
        <v>430</v>
      </c>
      <c r="BI66">
        <v>65</v>
      </c>
      <c r="BJ66" t="s">
        <v>430</v>
      </c>
      <c r="BN66">
        <v>65</v>
      </c>
      <c r="BO66" t="s">
        <v>430</v>
      </c>
      <c r="BS66">
        <v>65</v>
      </c>
      <c r="BT66" t="s">
        <v>430</v>
      </c>
      <c r="BX66">
        <v>65</v>
      </c>
      <c r="BY66" t="s">
        <v>430</v>
      </c>
      <c r="CC66">
        <v>65</v>
      </c>
      <c r="CD66" t="s">
        <v>430</v>
      </c>
      <c r="CH66">
        <v>65</v>
      </c>
      <c r="CI66" t="s">
        <v>430</v>
      </c>
      <c r="CM66">
        <v>65</v>
      </c>
      <c r="CN66" t="s">
        <v>430</v>
      </c>
      <c r="CR66">
        <v>65</v>
      </c>
      <c r="CS66" t="s">
        <v>566</v>
      </c>
      <c r="CW66">
        <v>65</v>
      </c>
      <c r="CX66" t="s">
        <v>566</v>
      </c>
      <c r="DB66">
        <v>65</v>
      </c>
      <c r="DC66" t="s">
        <v>430</v>
      </c>
      <c r="DG66">
        <v>65</v>
      </c>
      <c r="DH66" t="s">
        <v>566</v>
      </c>
      <c r="DL66">
        <v>65</v>
      </c>
      <c r="DM66" t="s">
        <v>430</v>
      </c>
      <c r="DQ66">
        <v>65</v>
      </c>
      <c r="DR66" t="s">
        <v>430</v>
      </c>
      <c r="DV66">
        <v>65</v>
      </c>
      <c r="DW66" t="s">
        <v>566</v>
      </c>
      <c r="DX66">
        <v>1</v>
      </c>
      <c r="DY66">
        <v>8</v>
      </c>
      <c r="DZ66" t="s">
        <v>840</v>
      </c>
    </row>
    <row r="67" spans="1:130" x14ac:dyDescent="0.15">
      <c r="A67">
        <v>66</v>
      </c>
      <c r="B67" t="s">
        <v>840</v>
      </c>
      <c r="F67">
        <v>66</v>
      </c>
      <c r="G67" t="s">
        <v>840</v>
      </c>
      <c r="K67">
        <v>66</v>
      </c>
      <c r="L67" t="s">
        <v>840</v>
      </c>
      <c r="P67">
        <v>66</v>
      </c>
      <c r="Q67" t="s">
        <v>840</v>
      </c>
      <c r="U67">
        <v>66</v>
      </c>
      <c r="V67" t="s">
        <v>840</v>
      </c>
      <c r="Z67">
        <v>66</v>
      </c>
      <c r="AA67" t="s">
        <v>840</v>
      </c>
      <c r="AE67">
        <v>66</v>
      </c>
      <c r="AF67" t="s">
        <v>430</v>
      </c>
      <c r="AJ67">
        <v>66</v>
      </c>
      <c r="AK67" t="s">
        <v>840</v>
      </c>
      <c r="AO67">
        <v>66</v>
      </c>
      <c r="AP67" t="s">
        <v>840</v>
      </c>
      <c r="AT67">
        <v>66</v>
      </c>
      <c r="AU67" t="s">
        <v>840</v>
      </c>
      <c r="AY67">
        <v>66</v>
      </c>
      <c r="AZ67" t="s">
        <v>840</v>
      </c>
      <c r="BD67">
        <v>66</v>
      </c>
      <c r="BE67" t="s">
        <v>840</v>
      </c>
      <c r="BI67">
        <v>66</v>
      </c>
      <c r="BJ67" t="s">
        <v>840</v>
      </c>
      <c r="BN67">
        <v>66</v>
      </c>
      <c r="BO67" t="s">
        <v>840</v>
      </c>
      <c r="BS67">
        <v>66</v>
      </c>
      <c r="BT67" t="s">
        <v>840</v>
      </c>
      <c r="BX67">
        <v>66</v>
      </c>
      <c r="BY67" t="s">
        <v>840</v>
      </c>
      <c r="CC67">
        <v>66</v>
      </c>
      <c r="CD67" t="s">
        <v>840</v>
      </c>
      <c r="CH67">
        <v>66</v>
      </c>
      <c r="CI67" t="s">
        <v>840</v>
      </c>
      <c r="CM67">
        <v>66</v>
      </c>
      <c r="CN67" t="s">
        <v>840</v>
      </c>
      <c r="CR67">
        <v>66</v>
      </c>
      <c r="CS67" t="s">
        <v>840</v>
      </c>
      <c r="CW67">
        <v>66</v>
      </c>
      <c r="CX67" t="s">
        <v>430</v>
      </c>
      <c r="DB67">
        <v>66</v>
      </c>
      <c r="DC67" t="s">
        <v>840</v>
      </c>
      <c r="DG67">
        <v>66</v>
      </c>
      <c r="DH67" t="s">
        <v>840</v>
      </c>
      <c r="DL67">
        <v>66</v>
      </c>
      <c r="DM67" t="s">
        <v>840</v>
      </c>
      <c r="DQ67">
        <v>66</v>
      </c>
      <c r="DR67" t="s">
        <v>840</v>
      </c>
      <c r="DV67">
        <v>66</v>
      </c>
      <c r="DW67" t="s">
        <v>840</v>
      </c>
      <c r="DX67">
        <v>1</v>
      </c>
      <c r="DY67">
        <v>8</v>
      </c>
      <c r="DZ67" t="s">
        <v>1746</v>
      </c>
    </row>
    <row r="68" spans="1:130" x14ac:dyDescent="0.15">
      <c r="A68">
        <v>67</v>
      </c>
      <c r="B68" t="s">
        <v>1746</v>
      </c>
      <c r="F68">
        <v>67</v>
      </c>
      <c r="G68" t="s">
        <v>1746</v>
      </c>
      <c r="K68">
        <v>67</v>
      </c>
      <c r="L68" t="s">
        <v>1746</v>
      </c>
      <c r="P68">
        <v>67</v>
      </c>
      <c r="Q68" t="s">
        <v>1746</v>
      </c>
      <c r="U68">
        <v>67</v>
      </c>
      <c r="V68" t="s">
        <v>1746</v>
      </c>
      <c r="Z68">
        <v>67</v>
      </c>
      <c r="AA68" t="s">
        <v>1746</v>
      </c>
      <c r="AE68">
        <v>67</v>
      </c>
      <c r="AF68" t="s">
        <v>840</v>
      </c>
      <c r="AJ68">
        <v>67</v>
      </c>
      <c r="AK68" t="s">
        <v>1746</v>
      </c>
      <c r="AO68">
        <v>67</v>
      </c>
      <c r="AP68" t="s">
        <v>1746</v>
      </c>
      <c r="AT68">
        <v>67</v>
      </c>
      <c r="AU68" t="s">
        <v>1746</v>
      </c>
      <c r="AY68">
        <v>67</v>
      </c>
      <c r="AZ68" t="s">
        <v>1746</v>
      </c>
      <c r="BD68">
        <v>67</v>
      </c>
      <c r="BE68" t="s">
        <v>1746</v>
      </c>
      <c r="BI68">
        <v>67</v>
      </c>
      <c r="BJ68" t="s">
        <v>1746</v>
      </c>
      <c r="BN68">
        <v>67</v>
      </c>
      <c r="BO68" t="s">
        <v>1746</v>
      </c>
      <c r="BS68">
        <v>67</v>
      </c>
      <c r="BT68" t="s">
        <v>1746</v>
      </c>
      <c r="BX68">
        <v>67</v>
      </c>
      <c r="BY68" t="s">
        <v>1746</v>
      </c>
      <c r="CC68">
        <v>67</v>
      </c>
      <c r="CD68" t="s">
        <v>1746</v>
      </c>
      <c r="CH68">
        <v>67</v>
      </c>
      <c r="CI68" t="s">
        <v>1746</v>
      </c>
      <c r="CM68">
        <v>67</v>
      </c>
      <c r="CN68" t="s">
        <v>1746</v>
      </c>
      <c r="CR68">
        <v>67</v>
      </c>
      <c r="CS68" t="s">
        <v>1746</v>
      </c>
      <c r="CW68">
        <v>67</v>
      </c>
      <c r="CX68" t="s">
        <v>1746</v>
      </c>
      <c r="DB68">
        <v>67</v>
      </c>
      <c r="DC68" t="s">
        <v>1746</v>
      </c>
      <c r="DG68">
        <v>67</v>
      </c>
      <c r="DH68" t="s">
        <v>1746</v>
      </c>
      <c r="DL68">
        <v>67</v>
      </c>
      <c r="DM68" t="s">
        <v>1746</v>
      </c>
      <c r="DQ68">
        <v>67</v>
      </c>
      <c r="DR68" t="s">
        <v>1746</v>
      </c>
      <c r="DV68">
        <v>67</v>
      </c>
      <c r="DW68" t="s">
        <v>1746</v>
      </c>
      <c r="DX68">
        <v>1</v>
      </c>
      <c r="DY68">
        <v>8</v>
      </c>
      <c r="DZ68" t="s">
        <v>1633</v>
      </c>
    </row>
    <row r="69" spans="1:130" x14ac:dyDescent="0.15">
      <c r="A69">
        <v>68</v>
      </c>
      <c r="B69" t="s">
        <v>1633</v>
      </c>
      <c r="C69">
        <v>40</v>
      </c>
      <c r="D69">
        <v>330</v>
      </c>
      <c r="F69">
        <v>68</v>
      </c>
      <c r="G69" t="s">
        <v>1633</v>
      </c>
      <c r="H69">
        <v>93</v>
      </c>
      <c r="I69">
        <v>814</v>
      </c>
      <c r="K69">
        <v>68</v>
      </c>
      <c r="L69" t="s">
        <v>1633</v>
      </c>
      <c r="M69">
        <v>133</v>
      </c>
      <c r="N69">
        <v>1182</v>
      </c>
      <c r="P69">
        <v>68</v>
      </c>
      <c r="Q69" t="s">
        <v>1633</v>
      </c>
      <c r="R69">
        <v>33</v>
      </c>
      <c r="S69">
        <v>296</v>
      </c>
      <c r="U69">
        <v>68</v>
      </c>
      <c r="V69" t="s">
        <v>1633</v>
      </c>
      <c r="W69">
        <v>45</v>
      </c>
      <c r="X69">
        <v>360</v>
      </c>
      <c r="Z69">
        <v>68</v>
      </c>
      <c r="AA69" t="s">
        <v>1633</v>
      </c>
      <c r="AB69">
        <v>34</v>
      </c>
      <c r="AC69">
        <v>346</v>
      </c>
      <c r="AE69">
        <v>68</v>
      </c>
      <c r="AF69" t="s">
        <v>1633</v>
      </c>
      <c r="AG69">
        <v>82</v>
      </c>
      <c r="AH69">
        <v>690</v>
      </c>
      <c r="AJ69">
        <v>68</v>
      </c>
      <c r="AK69" t="s">
        <v>1633</v>
      </c>
      <c r="AL69">
        <v>55</v>
      </c>
      <c r="AM69">
        <v>468</v>
      </c>
      <c r="AO69">
        <v>68</v>
      </c>
      <c r="AP69" t="s">
        <v>1633</v>
      </c>
      <c r="AQ69">
        <v>157</v>
      </c>
      <c r="AR69">
        <v>1398</v>
      </c>
      <c r="AT69">
        <v>68</v>
      </c>
      <c r="AU69" t="s">
        <v>1633</v>
      </c>
      <c r="AV69">
        <v>27</v>
      </c>
      <c r="AW69">
        <v>220</v>
      </c>
      <c r="AY69">
        <v>68</v>
      </c>
      <c r="AZ69" t="s">
        <v>1633</v>
      </c>
      <c r="BA69">
        <v>78</v>
      </c>
      <c r="BB69">
        <v>640</v>
      </c>
      <c r="BD69">
        <v>68</v>
      </c>
      <c r="BE69" t="s">
        <v>1633</v>
      </c>
      <c r="BF69">
        <v>24</v>
      </c>
      <c r="BG69">
        <v>202</v>
      </c>
      <c r="BI69">
        <v>68</v>
      </c>
      <c r="BJ69" t="s">
        <v>1633</v>
      </c>
      <c r="BK69">
        <v>58</v>
      </c>
      <c r="BL69">
        <v>478</v>
      </c>
      <c r="BN69">
        <v>68</v>
      </c>
      <c r="BO69" t="s">
        <v>1633</v>
      </c>
      <c r="BP69">
        <v>12</v>
      </c>
      <c r="BQ69">
        <v>118</v>
      </c>
      <c r="BS69">
        <v>68</v>
      </c>
      <c r="BT69" t="s">
        <v>1633</v>
      </c>
      <c r="BU69">
        <v>45</v>
      </c>
      <c r="BV69">
        <v>382</v>
      </c>
      <c r="BX69">
        <v>68</v>
      </c>
      <c r="BY69" t="s">
        <v>1633</v>
      </c>
      <c r="BZ69">
        <v>38</v>
      </c>
      <c r="CA69">
        <v>338</v>
      </c>
      <c r="CC69">
        <v>68</v>
      </c>
      <c r="CD69" t="s">
        <v>1633</v>
      </c>
      <c r="CE69">
        <v>52</v>
      </c>
      <c r="CF69">
        <v>444</v>
      </c>
      <c r="CH69">
        <v>68</v>
      </c>
      <c r="CI69" t="s">
        <v>1633</v>
      </c>
      <c r="CJ69">
        <v>46</v>
      </c>
      <c r="CK69">
        <v>368</v>
      </c>
      <c r="CM69">
        <v>68</v>
      </c>
      <c r="CN69" t="s">
        <v>1633</v>
      </c>
      <c r="CO69">
        <v>133</v>
      </c>
      <c r="CP69">
        <v>1108</v>
      </c>
      <c r="CR69">
        <v>68</v>
      </c>
      <c r="CS69" t="s">
        <v>1633</v>
      </c>
      <c r="CT69">
        <v>79</v>
      </c>
      <c r="CU69">
        <v>702</v>
      </c>
      <c r="CW69">
        <v>68</v>
      </c>
      <c r="CX69" t="s">
        <v>1633</v>
      </c>
      <c r="CY69">
        <v>85</v>
      </c>
      <c r="CZ69">
        <v>748</v>
      </c>
      <c r="DB69">
        <v>68</v>
      </c>
      <c r="DC69" t="s">
        <v>1633</v>
      </c>
      <c r="DD69">
        <v>59</v>
      </c>
      <c r="DE69">
        <v>492</v>
      </c>
      <c r="DG69">
        <v>68</v>
      </c>
      <c r="DH69" t="s">
        <v>1633</v>
      </c>
      <c r="DI69">
        <v>114</v>
      </c>
      <c r="DJ69">
        <v>1042</v>
      </c>
      <c r="DL69">
        <v>68</v>
      </c>
      <c r="DM69" t="s">
        <v>1633</v>
      </c>
      <c r="DN69">
        <v>135</v>
      </c>
      <c r="DO69">
        <v>1204</v>
      </c>
      <c r="DQ69">
        <v>68</v>
      </c>
      <c r="DR69" t="s">
        <v>1633</v>
      </c>
      <c r="DS69">
        <v>72</v>
      </c>
      <c r="DT69">
        <v>670</v>
      </c>
      <c r="DV69">
        <v>68</v>
      </c>
      <c r="DW69" t="s">
        <v>1633</v>
      </c>
      <c r="DX69">
        <v>1729</v>
      </c>
      <c r="DY69">
        <v>15040</v>
      </c>
      <c r="DZ69" t="s">
        <v>181</v>
      </c>
    </row>
  </sheetData>
  <sortState ref="DW2:DY69">
    <sortCondition descending="1" ref="DY2:DY68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项目类型</vt:lpstr>
      <vt:lpstr>学科</vt:lpstr>
      <vt:lpstr>四川学科</vt:lpstr>
      <vt:lpstr>四川机构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2022-04-13T09:08:21Z</dcterms:modified>
</cp:coreProperties>
</file>